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4795" windowHeight="12150" tabRatio="593" firstSheet="45" activeTab="49"/>
  </bookViews>
  <sheets>
    <sheet name="1PŁYNY INFUZYJNE" sheetId="1" r:id="rId1"/>
    <sheet name="2ENOXAPARIN" sheetId="2" r:id="rId2"/>
    <sheet name="3NADROPARIN" sheetId="3" r:id="rId3"/>
    <sheet name="4Ś.ODURZAJĄCE" sheetId="4" r:id="rId4"/>
    <sheet name="5ANTYBIOTYKI 1" sheetId="5" r:id="rId5"/>
    <sheet name="6AMOXICILLIN CLAVULANIC ACID" sheetId="6" r:id="rId6"/>
    <sheet name="7CEFUROXIME" sheetId="7" r:id="rId7"/>
    <sheet name="8LEKI SERVIER" sheetId="8" r:id="rId8"/>
    <sheet name="9ŻYWIENIE POZAJELITOWE" sheetId="9" r:id="rId9"/>
    <sheet name="10MLEKA DLA DZIECI" sheetId="55" r:id="rId10"/>
    <sheet name="11PARACETAMOL" sheetId="10" r:id="rId11"/>
    <sheet name="12CISATRACURIUM" sheetId="11" r:id="rId12"/>
    <sheet name="13CIPROFLOXACIN" sheetId="12" r:id="rId13"/>
    <sheet name="14PASKI DO GLUKOMETRU ACCU-CHEK" sheetId="13" r:id="rId14"/>
    <sheet name="15ŚR.KONTRASTOWE" sheetId="14" r:id="rId15"/>
    <sheet name="16PASKI KETONY W MOCZU" sheetId="57" r:id="rId16"/>
    <sheet name="17TEST UREAZOWY" sheetId="15" r:id="rId17"/>
    <sheet name="18OMEPRAZOL" sheetId="16" r:id="rId18"/>
    <sheet name="19LEKI FIRMY LEK SANDOZ" sheetId="17" r:id="rId19"/>
    <sheet name="20LEKI POLPHARMY" sheetId="18" r:id="rId20"/>
    <sheet name="21LEKI PFIZERA" sheetId="19" r:id="rId21"/>
    <sheet name="22LEKI WZF POLFA W-WA" sheetId="20" r:id="rId22"/>
    <sheet name="23LEKI SANOFI" sheetId="54" r:id="rId23"/>
    <sheet name="24LEKI OKULISTYCZNE" sheetId="21" r:id="rId24"/>
    <sheet name="25LEKI STOSOWANE POZAJELITOWO" sheetId="22" r:id="rId25"/>
    <sheet name="26LEKI DOUSTNE" sheetId="23" r:id="rId26"/>
    <sheet name="27OPATRUNKI JAŁOWE" sheetId="56" r:id="rId27"/>
    <sheet name="28PODKŁADY J.U." sheetId="49" r:id="rId28"/>
    <sheet name="29ZESTAWY DO ARTROSKOPII" sheetId="51" r:id="rId29"/>
    <sheet name="30OPATRUNKI" sheetId="24" r:id="rId30"/>
    <sheet name="31PODTLENEK AZOTU" sheetId="25" r:id="rId31"/>
    <sheet name="32LEKI ZEW ,CZOPKI" sheetId="26" r:id="rId32"/>
    <sheet name="33SZCZEPIONKI" sheetId="46" r:id="rId33"/>
    <sheet name="34ALBUMINY" sheetId="27" r:id="rId34"/>
    <sheet name="35SUBST.RECEPTUROWE" sheetId="44" r:id="rId35"/>
    <sheet name="36ŻYWIENIE DOJELITOWE" sheetId="45" r:id="rId36"/>
    <sheet name="37LEKI WZIEWNE" sheetId="28" r:id="rId37"/>
    <sheet name="38DKAŻANIE SKÓRY ,BŁ.ŚLU. I RAN" sheetId="53" r:id="rId38"/>
    <sheet name="39ŚR. DO M I DEZYNF. SKÓRY I " sheetId="29" r:id="rId39"/>
    <sheet name="40ŚR.DO DEZYNF.NARZĘDZI" sheetId="30" r:id="rId40"/>
    <sheet name="41ŚR.DO DEZ. POWIERZ." sheetId="31" r:id="rId41"/>
    <sheet name="42Ś.DO DEZYNFEKCJI NARZĘDZI" sheetId="32" r:id="rId42"/>
    <sheet name="43DEZYNFEKCJA ENDOSKOPÓW" sheetId="48" r:id="rId43"/>
    <sheet name="44DEZ MANUALNA ENDOSKOPÓW" sheetId="33" r:id="rId44"/>
    <sheet name="45WAPNO SODOWANE" sheetId="36" r:id="rId45"/>
    <sheet name="46SZEW POLIGLIKOLOWY" sheetId="37" r:id="rId46"/>
    <sheet name="47SZEW NYLONOWY" sheetId="38" r:id="rId47"/>
    <sheet name="48SZEW POLIAMIDOWY" sheetId="39" r:id="rId48"/>
    <sheet name="49SZEW POLIESTROWY" sheetId="40" r:id="rId49"/>
    <sheet name="50SZEW TYPU VENTROFIL" sheetId="41" r:id="rId50"/>
  </sheets>
  <calcPr calcId="145621"/>
</workbook>
</file>

<file path=xl/calcChain.xml><?xml version="1.0" encoding="utf-8"?>
<calcChain xmlns="http://schemas.openxmlformats.org/spreadsheetml/2006/main">
  <c r="H4" i="39" l="1"/>
  <c r="H3" i="39"/>
  <c r="H12" i="38"/>
  <c r="H11" i="38"/>
  <c r="H10" i="38"/>
  <c r="H9" i="38"/>
  <c r="H8" i="38"/>
  <c r="H7" i="38"/>
  <c r="H6" i="38"/>
  <c r="H5" i="38"/>
  <c r="H4" i="38"/>
  <c r="H3" i="38"/>
  <c r="H4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H9" i="37"/>
  <c r="H8" i="37"/>
  <c r="H7" i="37"/>
  <c r="H6" i="37"/>
  <c r="H5" i="37"/>
  <c r="B1" i="56" l="1"/>
  <c r="J1" i="39" l="1"/>
  <c r="J1" i="38"/>
  <c r="J1" i="37"/>
  <c r="J1" i="48"/>
  <c r="J3" i="29"/>
  <c r="K3" i="29" s="1"/>
  <c r="J1" i="12"/>
  <c r="H3" i="41"/>
  <c r="I3" i="41" s="1"/>
  <c r="K1" i="41" s="1"/>
  <c r="H6" i="40"/>
  <c r="I6" i="40" s="1"/>
  <c r="H5" i="40"/>
  <c r="I5" i="40" s="1"/>
  <c r="H4" i="40"/>
  <c r="I4" i="40" s="1"/>
  <c r="H3" i="40"/>
  <c r="I3" i="40" s="1"/>
  <c r="K1" i="40" s="1"/>
  <c r="I4" i="39"/>
  <c r="I3" i="39"/>
  <c r="K1" i="39" s="1"/>
  <c r="I12" i="38"/>
  <c r="I11" i="38"/>
  <c r="I10" i="38"/>
  <c r="I9" i="38"/>
  <c r="I8" i="38"/>
  <c r="I7" i="38"/>
  <c r="I6" i="38"/>
  <c r="I5" i="38"/>
  <c r="I4" i="38"/>
  <c r="I3" i="38"/>
  <c r="I24" i="37"/>
  <c r="I23" i="37"/>
  <c r="I22" i="37"/>
  <c r="I21" i="37"/>
  <c r="I20" i="37"/>
  <c r="I19" i="37"/>
  <c r="I18" i="37"/>
  <c r="I17" i="37"/>
  <c r="I16" i="37"/>
  <c r="I15" i="37"/>
  <c r="I14" i="37"/>
  <c r="I13" i="37"/>
  <c r="I12" i="37"/>
  <c r="I11" i="37"/>
  <c r="I10" i="37"/>
  <c r="I9" i="37"/>
  <c r="I8" i="37"/>
  <c r="I7" i="37"/>
  <c r="I6" i="37"/>
  <c r="I5" i="37"/>
  <c r="I4" i="37"/>
  <c r="K1" i="37" s="1"/>
  <c r="J3" i="36"/>
  <c r="J1" i="36" s="1"/>
  <c r="J5" i="33"/>
  <c r="K5" i="33" s="1"/>
  <c r="J4" i="33"/>
  <c r="K4" i="33" s="1"/>
  <c r="J3" i="33"/>
  <c r="K3" i="33" s="1"/>
  <c r="K1" i="33" s="1"/>
  <c r="K4" i="48"/>
  <c r="K3" i="48"/>
  <c r="K1" i="48" s="1"/>
  <c r="J7" i="32"/>
  <c r="K7" i="32" s="1"/>
  <c r="J6" i="32"/>
  <c r="K6" i="32" s="1"/>
  <c r="J5" i="32"/>
  <c r="K5" i="32" s="1"/>
  <c r="J4" i="32"/>
  <c r="K4" i="32" s="1"/>
  <c r="J3" i="32"/>
  <c r="K3" i="32" s="1"/>
  <c r="K1" i="32" s="1"/>
  <c r="J4" i="31"/>
  <c r="K4" i="31" s="1"/>
  <c r="J3" i="31"/>
  <c r="J1" i="31" s="1"/>
  <c r="J4" i="30"/>
  <c r="K4" i="30" s="1"/>
  <c r="J3" i="30"/>
  <c r="K3" i="30" s="1"/>
  <c r="K1" i="30" s="1"/>
  <c r="J5" i="29"/>
  <c r="K5" i="29" s="1"/>
  <c r="J4" i="29"/>
  <c r="K4" i="29" s="1"/>
  <c r="J11" i="29"/>
  <c r="K11" i="29" s="1"/>
  <c r="J10" i="29"/>
  <c r="K10" i="29" s="1"/>
  <c r="J9" i="29"/>
  <c r="K9" i="29" s="1"/>
  <c r="J8" i="29"/>
  <c r="K8" i="29" s="1"/>
  <c r="J7" i="29"/>
  <c r="K7" i="29" s="1"/>
  <c r="J6" i="29"/>
  <c r="K6" i="29" s="1"/>
  <c r="J7" i="53"/>
  <c r="K7" i="53" s="1"/>
  <c r="J6" i="53"/>
  <c r="K6" i="53" s="1"/>
  <c r="J5" i="53"/>
  <c r="K5" i="53" s="1"/>
  <c r="J4" i="53"/>
  <c r="K4" i="53" s="1"/>
  <c r="J3" i="53"/>
  <c r="K3" i="53" s="1"/>
  <c r="K1" i="53" s="1"/>
  <c r="J14" i="28"/>
  <c r="K14" i="28" s="1"/>
  <c r="J13" i="28"/>
  <c r="K13" i="28" s="1"/>
  <c r="J12" i="28"/>
  <c r="K12" i="28" s="1"/>
  <c r="J11" i="28"/>
  <c r="K11" i="28" s="1"/>
  <c r="J10" i="28"/>
  <c r="K10" i="28" s="1"/>
  <c r="J9" i="28"/>
  <c r="K9" i="28" s="1"/>
  <c r="J8" i="28"/>
  <c r="K8" i="28" s="1"/>
  <c r="J7" i="28"/>
  <c r="K7" i="28" s="1"/>
  <c r="J6" i="28"/>
  <c r="K6" i="28" s="1"/>
  <c r="J5" i="28"/>
  <c r="K5" i="28" s="1"/>
  <c r="J4" i="28"/>
  <c r="K4" i="28" s="1"/>
  <c r="J3" i="28"/>
  <c r="K3" i="28" s="1"/>
  <c r="K1" i="28" s="1"/>
  <c r="J4" i="45"/>
  <c r="K4" i="45" s="1"/>
  <c r="J5" i="45"/>
  <c r="K5" i="45" s="1"/>
  <c r="J3" i="45"/>
  <c r="K3" i="45" s="1"/>
  <c r="K1" i="45" s="1"/>
  <c r="J15" i="44"/>
  <c r="K15" i="44" s="1"/>
  <c r="J14" i="44"/>
  <c r="K14" i="44" s="1"/>
  <c r="J13" i="44"/>
  <c r="K13" i="44" s="1"/>
  <c r="J12" i="44"/>
  <c r="K12" i="44" s="1"/>
  <c r="J11" i="44"/>
  <c r="K11" i="44" s="1"/>
  <c r="J10" i="44"/>
  <c r="K10" i="44" s="1"/>
  <c r="J9" i="44"/>
  <c r="K9" i="44" s="1"/>
  <c r="J8" i="44"/>
  <c r="K8" i="44" s="1"/>
  <c r="J7" i="44"/>
  <c r="K7" i="44" s="1"/>
  <c r="J6" i="44"/>
  <c r="K6" i="44" s="1"/>
  <c r="J5" i="44"/>
  <c r="K5" i="44" s="1"/>
  <c r="J4" i="44"/>
  <c r="K4" i="44" s="1"/>
  <c r="J3" i="44"/>
  <c r="K3" i="44" s="1"/>
  <c r="K1" i="44" s="1"/>
  <c r="J4" i="27"/>
  <c r="K4" i="27" s="1"/>
  <c r="J3" i="27"/>
  <c r="K3" i="27" s="1"/>
  <c r="K1" i="27" s="1"/>
  <c r="J5" i="46"/>
  <c r="K5" i="46" s="1"/>
  <c r="J4" i="46"/>
  <c r="K4" i="46" s="1"/>
  <c r="J3" i="46"/>
  <c r="K3" i="46" s="1"/>
  <c r="K1" i="46" s="1"/>
  <c r="J4" i="26"/>
  <c r="K4" i="26" s="1"/>
  <c r="J26" i="26"/>
  <c r="K26" i="26" s="1"/>
  <c r="J46" i="26"/>
  <c r="K46" i="26" s="1"/>
  <c r="J45" i="26"/>
  <c r="K45" i="26" s="1"/>
  <c r="J44" i="26"/>
  <c r="K44" i="26" s="1"/>
  <c r="J43" i="26"/>
  <c r="K43" i="26" s="1"/>
  <c r="J42" i="26"/>
  <c r="K42" i="26" s="1"/>
  <c r="J41" i="26"/>
  <c r="K41" i="26" s="1"/>
  <c r="J40" i="26"/>
  <c r="K40" i="26" s="1"/>
  <c r="J39" i="26"/>
  <c r="K39" i="26" s="1"/>
  <c r="J38" i="26"/>
  <c r="K38" i="26" s="1"/>
  <c r="J37" i="26"/>
  <c r="K37" i="26" s="1"/>
  <c r="J36" i="26"/>
  <c r="K36" i="26" s="1"/>
  <c r="J35" i="26"/>
  <c r="K35" i="26" s="1"/>
  <c r="J34" i="26"/>
  <c r="K34" i="26" s="1"/>
  <c r="J33" i="26"/>
  <c r="K33" i="26" s="1"/>
  <c r="J32" i="26"/>
  <c r="K32" i="26" s="1"/>
  <c r="J31" i="26"/>
  <c r="K31" i="26" s="1"/>
  <c r="J30" i="26"/>
  <c r="K30" i="26" s="1"/>
  <c r="J29" i="26"/>
  <c r="K29" i="26" s="1"/>
  <c r="J28" i="26"/>
  <c r="K28" i="26" s="1"/>
  <c r="J27" i="26"/>
  <c r="K27" i="26" s="1"/>
  <c r="J25" i="26"/>
  <c r="K25" i="26" s="1"/>
  <c r="J24" i="26"/>
  <c r="K24" i="26" s="1"/>
  <c r="J23" i="26"/>
  <c r="K23" i="26" s="1"/>
  <c r="J22" i="26"/>
  <c r="K22" i="26" s="1"/>
  <c r="J21" i="26"/>
  <c r="K21" i="26" s="1"/>
  <c r="J20" i="26"/>
  <c r="K20" i="26" s="1"/>
  <c r="J19" i="26"/>
  <c r="K19" i="26" s="1"/>
  <c r="J18" i="26"/>
  <c r="K18" i="26" s="1"/>
  <c r="J17" i="26"/>
  <c r="K17" i="26" s="1"/>
  <c r="J16" i="26"/>
  <c r="K16" i="26" s="1"/>
  <c r="J15" i="26"/>
  <c r="K15" i="26" s="1"/>
  <c r="J14" i="26"/>
  <c r="K14" i="26" s="1"/>
  <c r="J13" i="26"/>
  <c r="K13" i="26" s="1"/>
  <c r="J12" i="26"/>
  <c r="K12" i="26" s="1"/>
  <c r="J11" i="26"/>
  <c r="K11" i="26" s="1"/>
  <c r="J10" i="26"/>
  <c r="K10" i="26" s="1"/>
  <c r="J9" i="26"/>
  <c r="K9" i="26" s="1"/>
  <c r="J8" i="26"/>
  <c r="K8" i="26" s="1"/>
  <c r="J7" i="26"/>
  <c r="K7" i="26" s="1"/>
  <c r="J6" i="26"/>
  <c r="K6" i="26" s="1"/>
  <c r="J5" i="26"/>
  <c r="K5" i="26" s="1"/>
  <c r="J3" i="26"/>
  <c r="K3" i="26" s="1"/>
  <c r="K1" i="26" s="1"/>
  <c r="I3" i="25"/>
  <c r="J3" i="25" s="1"/>
  <c r="K1" i="25" s="1"/>
  <c r="J54" i="24"/>
  <c r="K54" i="24" s="1"/>
  <c r="J53" i="24"/>
  <c r="K53" i="24" s="1"/>
  <c r="J52" i="24"/>
  <c r="K52" i="24" s="1"/>
  <c r="J51" i="24"/>
  <c r="K51" i="24" s="1"/>
  <c r="J50" i="24"/>
  <c r="K50" i="24" s="1"/>
  <c r="J49" i="24"/>
  <c r="K49" i="24" s="1"/>
  <c r="J48" i="24"/>
  <c r="K48" i="24" s="1"/>
  <c r="J47" i="24"/>
  <c r="K47" i="24" s="1"/>
  <c r="J46" i="24"/>
  <c r="K46" i="24" s="1"/>
  <c r="J45" i="24"/>
  <c r="K45" i="24" s="1"/>
  <c r="J44" i="24"/>
  <c r="K44" i="24" s="1"/>
  <c r="J43" i="24"/>
  <c r="K43" i="24" s="1"/>
  <c r="J42" i="24"/>
  <c r="K42" i="24" s="1"/>
  <c r="J41" i="24"/>
  <c r="K41" i="24" s="1"/>
  <c r="J40" i="24"/>
  <c r="K40" i="24" s="1"/>
  <c r="J39" i="24"/>
  <c r="K39" i="24" s="1"/>
  <c r="J38" i="24"/>
  <c r="K38" i="24" s="1"/>
  <c r="J37" i="24"/>
  <c r="K37" i="24" s="1"/>
  <c r="J36" i="24"/>
  <c r="K36" i="24" s="1"/>
  <c r="J35" i="24"/>
  <c r="K35" i="24" s="1"/>
  <c r="J34" i="24"/>
  <c r="K34" i="24" s="1"/>
  <c r="J33" i="24"/>
  <c r="K33" i="24" s="1"/>
  <c r="J32" i="24"/>
  <c r="K32" i="24" s="1"/>
  <c r="J31" i="24"/>
  <c r="K31" i="24" s="1"/>
  <c r="J30" i="24"/>
  <c r="K30" i="24" s="1"/>
  <c r="J29" i="24"/>
  <c r="K29" i="24" s="1"/>
  <c r="J28" i="24"/>
  <c r="K28" i="24" s="1"/>
  <c r="J27" i="24"/>
  <c r="K27" i="24" s="1"/>
  <c r="J26" i="24"/>
  <c r="K26" i="24" s="1"/>
  <c r="J25" i="24"/>
  <c r="K25" i="24" s="1"/>
  <c r="J24" i="24"/>
  <c r="K24" i="24" s="1"/>
  <c r="J23" i="24"/>
  <c r="K23" i="24" s="1"/>
  <c r="J22" i="24"/>
  <c r="K22" i="24" s="1"/>
  <c r="J21" i="24"/>
  <c r="K21" i="24" s="1"/>
  <c r="J20" i="24"/>
  <c r="K20" i="24" s="1"/>
  <c r="J19" i="24"/>
  <c r="K19" i="24" s="1"/>
  <c r="J18" i="24"/>
  <c r="K18" i="24" s="1"/>
  <c r="J17" i="24"/>
  <c r="K17" i="24" s="1"/>
  <c r="J16" i="24"/>
  <c r="K16" i="24" s="1"/>
  <c r="J15" i="24"/>
  <c r="K15" i="24" s="1"/>
  <c r="J14" i="24"/>
  <c r="K14" i="24" s="1"/>
  <c r="J13" i="24"/>
  <c r="K13" i="24" s="1"/>
  <c r="J12" i="24"/>
  <c r="K12" i="24" s="1"/>
  <c r="J11" i="24"/>
  <c r="K11" i="24" s="1"/>
  <c r="J10" i="24"/>
  <c r="K10" i="24" s="1"/>
  <c r="J9" i="24"/>
  <c r="K9" i="24" s="1"/>
  <c r="J8" i="24"/>
  <c r="K8" i="24" s="1"/>
  <c r="J7" i="24"/>
  <c r="K7" i="24" s="1"/>
  <c r="J6" i="24"/>
  <c r="K6" i="24" s="1"/>
  <c r="J5" i="24"/>
  <c r="K5" i="24" s="1"/>
  <c r="J4" i="24"/>
  <c r="K4" i="24" s="1"/>
  <c r="J3" i="24"/>
  <c r="K3" i="24" s="1"/>
  <c r="H5" i="51"/>
  <c r="I5" i="51" s="1"/>
  <c r="H4" i="51"/>
  <c r="I4" i="51" s="1"/>
  <c r="H3" i="51"/>
  <c r="I3" i="51" s="1"/>
  <c r="K1" i="51" s="1"/>
  <c r="J5" i="49"/>
  <c r="K5" i="49" s="1"/>
  <c r="J4" i="49"/>
  <c r="K4" i="49" s="1"/>
  <c r="J3" i="49"/>
  <c r="K3" i="49" s="1"/>
  <c r="K1" i="49" s="1"/>
  <c r="J7" i="56"/>
  <c r="K7" i="56" s="1"/>
  <c r="J6" i="56"/>
  <c r="K6" i="56" s="1"/>
  <c r="J5" i="56"/>
  <c r="K5" i="56" s="1"/>
  <c r="J4" i="56"/>
  <c r="K4" i="56" s="1"/>
  <c r="J3" i="56"/>
  <c r="K3" i="56" s="1"/>
  <c r="K1" i="56" s="1"/>
  <c r="J93" i="23"/>
  <c r="K93" i="23" s="1"/>
  <c r="J92" i="23"/>
  <c r="K92" i="23" s="1"/>
  <c r="J91" i="23"/>
  <c r="K91" i="23" s="1"/>
  <c r="J90" i="23"/>
  <c r="K90" i="23" s="1"/>
  <c r="J89" i="23"/>
  <c r="K89" i="23" s="1"/>
  <c r="J88" i="23"/>
  <c r="K88" i="23" s="1"/>
  <c r="J87" i="23"/>
  <c r="K87" i="23" s="1"/>
  <c r="J86" i="23"/>
  <c r="K86" i="23" s="1"/>
  <c r="J85" i="23"/>
  <c r="K85" i="23" s="1"/>
  <c r="J84" i="23"/>
  <c r="K84" i="23" s="1"/>
  <c r="J83" i="23"/>
  <c r="K83" i="23" s="1"/>
  <c r="J82" i="23"/>
  <c r="K82" i="23" s="1"/>
  <c r="J81" i="23"/>
  <c r="K81" i="23" s="1"/>
  <c r="J80" i="23"/>
  <c r="K80" i="23" s="1"/>
  <c r="J79" i="23"/>
  <c r="K79" i="23" s="1"/>
  <c r="J78" i="23"/>
  <c r="K78" i="23" s="1"/>
  <c r="J77" i="23"/>
  <c r="K77" i="23" s="1"/>
  <c r="J76" i="23"/>
  <c r="K76" i="23" s="1"/>
  <c r="J75" i="23"/>
  <c r="K75" i="23" s="1"/>
  <c r="J74" i="23"/>
  <c r="K74" i="23" s="1"/>
  <c r="J73" i="23"/>
  <c r="K73" i="23" s="1"/>
  <c r="J72" i="23"/>
  <c r="K72" i="23" s="1"/>
  <c r="J71" i="23"/>
  <c r="K71" i="23" s="1"/>
  <c r="J70" i="23"/>
  <c r="K70" i="23" s="1"/>
  <c r="J69" i="23"/>
  <c r="K69" i="23" s="1"/>
  <c r="J68" i="23"/>
  <c r="K68" i="23" s="1"/>
  <c r="J67" i="23"/>
  <c r="K67" i="23" s="1"/>
  <c r="J66" i="23"/>
  <c r="K66" i="23" s="1"/>
  <c r="J65" i="23"/>
  <c r="K65" i="23" s="1"/>
  <c r="J64" i="23"/>
  <c r="K64" i="23" s="1"/>
  <c r="J63" i="23"/>
  <c r="K63" i="23" s="1"/>
  <c r="J62" i="23"/>
  <c r="K62" i="23" s="1"/>
  <c r="J61" i="23"/>
  <c r="K61" i="23" s="1"/>
  <c r="J60" i="23"/>
  <c r="K60" i="23" s="1"/>
  <c r="J59" i="23"/>
  <c r="K59" i="23" s="1"/>
  <c r="J58" i="23"/>
  <c r="K58" i="23" s="1"/>
  <c r="J57" i="23"/>
  <c r="K57" i="23" s="1"/>
  <c r="J56" i="23"/>
  <c r="K56" i="23" s="1"/>
  <c r="J55" i="23"/>
  <c r="K55" i="23" s="1"/>
  <c r="J54" i="23"/>
  <c r="K54" i="23" s="1"/>
  <c r="J53" i="23"/>
  <c r="K53" i="23" s="1"/>
  <c r="J52" i="23"/>
  <c r="K52" i="23" s="1"/>
  <c r="J51" i="23"/>
  <c r="K51" i="23" s="1"/>
  <c r="J50" i="23"/>
  <c r="K50" i="23" s="1"/>
  <c r="J49" i="23"/>
  <c r="K49" i="23" s="1"/>
  <c r="J48" i="23"/>
  <c r="K48" i="23" s="1"/>
  <c r="J47" i="23"/>
  <c r="K47" i="23" s="1"/>
  <c r="J46" i="23"/>
  <c r="K46" i="23" s="1"/>
  <c r="J45" i="23"/>
  <c r="K45" i="23" s="1"/>
  <c r="J44" i="23"/>
  <c r="K44" i="23" s="1"/>
  <c r="J43" i="23"/>
  <c r="K43" i="23" s="1"/>
  <c r="J42" i="23"/>
  <c r="K42" i="23" s="1"/>
  <c r="J41" i="23"/>
  <c r="K41" i="23" s="1"/>
  <c r="J40" i="23"/>
  <c r="K40" i="23" s="1"/>
  <c r="J39" i="23"/>
  <c r="K39" i="23" s="1"/>
  <c r="J38" i="23"/>
  <c r="K38" i="23" s="1"/>
  <c r="J37" i="23"/>
  <c r="K37" i="23" s="1"/>
  <c r="J36" i="23"/>
  <c r="K36" i="23" s="1"/>
  <c r="J35" i="23"/>
  <c r="K35" i="23" s="1"/>
  <c r="J34" i="23"/>
  <c r="K34" i="23" s="1"/>
  <c r="J33" i="23"/>
  <c r="K33" i="23" s="1"/>
  <c r="J32" i="23"/>
  <c r="K32" i="23" s="1"/>
  <c r="J31" i="23"/>
  <c r="K31" i="23" s="1"/>
  <c r="J30" i="23"/>
  <c r="K30" i="23" s="1"/>
  <c r="J29" i="23"/>
  <c r="K29" i="23" s="1"/>
  <c r="J28" i="23"/>
  <c r="K28" i="23" s="1"/>
  <c r="J27" i="23"/>
  <c r="K27" i="23" s="1"/>
  <c r="J26" i="23"/>
  <c r="K26" i="23" s="1"/>
  <c r="J25" i="23"/>
  <c r="K25" i="23" s="1"/>
  <c r="J24" i="23"/>
  <c r="K24" i="23" s="1"/>
  <c r="J23" i="23"/>
  <c r="K23" i="23" s="1"/>
  <c r="J22" i="23"/>
  <c r="K22" i="23" s="1"/>
  <c r="J21" i="23"/>
  <c r="K21" i="23" s="1"/>
  <c r="J20" i="23"/>
  <c r="K20" i="23" s="1"/>
  <c r="J19" i="23"/>
  <c r="K19" i="23" s="1"/>
  <c r="J18" i="23"/>
  <c r="K18" i="23" s="1"/>
  <c r="J17" i="23"/>
  <c r="K17" i="23" s="1"/>
  <c r="J16" i="23"/>
  <c r="K16" i="23" s="1"/>
  <c r="J15" i="23"/>
  <c r="K15" i="23" s="1"/>
  <c r="J14" i="23"/>
  <c r="K14" i="23" s="1"/>
  <c r="J13" i="23"/>
  <c r="K13" i="23" s="1"/>
  <c r="J12" i="23"/>
  <c r="K12" i="23" s="1"/>
  <c r="J11" i="23"/>
  <c r="K11" i="23" s="1"/>
  <c r="J10" i="23"/>
  <c r="K10" i="23" s="1"/>
  <c r="J9" i="23"/>
  <c r="K9" i="23" s="1"/>
  <c r="J8" i="23"/>
  <c r="K8" i="23" s="1"/>
  <c r="J7" i="23"/>
  <c r="K7" i="23" s="1"/>
  <c r="J6" i="23"/>
  <c r="K6" i="23" s="1"/>
  <c r="J5" i="23"/>
  <c r="K5" i="23" s="1"/>
  <c r="J4" i="23"/>
  <c r="K4" i="23" s="1"/>
  <c r="J3" i="23"/>
  <c r="K3" i="23" s="1"/>
  <c r="K1" i="23" s="1"/>
  <c r="J46" i="22"/>
  <c r="K46" i="22" s="1"/>
  <c r="J45" i="22"/>
  <c r="K45" i="22" s="1"/>
  <c r="J44" i="22"/>
  <c r="K44" i="22" s="1"/>
  <c r="J43" i="22"/>
  <c r="K43" i="22" s="1"/>
  <c r="J42" i="22"/>
  <c r="K42" i="22" s="1"/>
  <c r="J41" i="22"/>
  <c r="K41" i="22" s="1"/>
  <c r="J40" i="22"/>
  <c r="K40" i="22" s="1"/>
  <c r="J39" i="22"/>
  <c r="K39" i="22" s="1"/>
  <c r="J38" i="22"/>
  <c r="K38" i="22" s="1"/>
  <c r="J37" i="22"/>
  <c r="K37" i="22" s="1"/>
  <c r="J36" i="22"/>
  <c r="K36" i="22" s="1"/>
  <c r="J35" i="22"/>
  <c r="K35" i="22" s="1"/>
  <c r="J34" i="22"/>
  <c r="K34" i="22" s="1"/>
  <c r="J33" i="22"/>
  <c r="K33" i="22" s="1"/>
  <c r="J32" i="22"/>
  <c r="K32" i="22" s="1"/>
  <c r="J31" i="22"/>
  <c r="K31" i="22" s="1"/>
  <c r="J30" i="22"/>
  <c r="K30" i="22" s="1"/>
  <c r="J29" i="22"/>
  <c r="K29" i="22" s="1"/>
  <c r="J28" i="22"/>
  <c r="K28" i="22" s="1"/>
  <c r="J27" i="22"/>
  <c r="K27" i="22" s="1"/>
  <c r="J26" i="22"/>
  <c r="K26" i="22" s="1"/>
  <c r="J25" i="22"/>
  <c r="K25" i="22" s="1"/>
  <c r="J24" i="22"/>
  <c r="K24" i="22" s="1"/>
  <c r="J23" i="22"/>
  <c r="K23" i="22" s="1"/>
  <c r="J22" i="22"/>
  <c r="K22" i="22" s="1"/>
  <c r="J21" i="22"/>
  <c r="K21" i="22" s="1"/>
  <c r="J20" i="22"/>
  <c r="K20" i="22" s="1"/>
  <c r="J19" i="22"/>
  <c r="K19" i="22" s="1"/>
  <c r="J18" i="22"/>
  <c r="K18" i="22" s="1"/>
  <c r="J17" i="22"/>
  <c r="K17" i="22" s="1"/>
  <c r="J16" i="22"/>
  <c r="K16" i="22" s="1"/>
  <c r="J15" i="22"/>
  <c r="K15" i="22" s="1"/>
  <c r="J14" i="22"/>
  <c r="K14" i="22" s="1"/>
  <c r="J13" i="22"/>
  <c r="K13" i="22" s="1"/>
  <c r="J12" i="22"/>
  <c r="K12" i="22" s="1"/>
  <c r="J11" i="22"/>
  <c r="K11" i="22" s="1"/>
  <c r="J10" i="22"/>
  <c r="K10" i="22" s="1"/>
  <c r="J9" i="22"/>
  <c r="K9" i="22" s="1"/>
  <c r="J8" i="22"/>
  <c r="K8" i="22" s="1"/>
  <c r="J7" i="22"/>
  <c r="K7" i="22" s="1"/>
  <c r="J6" i="22"/>
  <c r="K6" i="22" s="1"/>
  <c r="J5" i="22"/>
  <c r="K5" i="22" s="1"/>
  <c r="J4" i="22"/>
  <c r="K4" i="22" s="1"/>
  <c r="J3" i="22"/>
  <c r="K3" i="22" s="1"/>
  <c r="K1" i="22" s="1"/>
  <c r="J15" i="21"/>
  <c r="K15" i="21" s="1"/>
  <c r="J14" i="21"/>
  <c r="K14" i="21" s="1"/>
  <c r="J13" i="21"/>
  <c r="K13" i="21" s="1"/>
  <c r="J12" i="21"/>
  <c r="K12" i="21" s="1"/>
  <c r="J11" i="21"/>
  <c r="K11" i="21" s="1"/>
  <c r="J10" i="21"/>
  <c r="K10" i="21" s="1"/>
  <c r="J9" i="21"/>
  <c r="K9" i="21" s="1"/>
  <c r="J8" i="21"/>
  <c r="K8" i="21" s="1"/>
  <c r="J7" i="21"/>
  <c r="K7" i="21" s="1"/>
  <c r="J6" i="21"/>
  <c r="K6" i="21" s="1"/>
  <c r="J5" i="21"/>
  <c r="K5" i="21" s="1"/>
  <c r="J4" i="21"/>
  <c r="K4" i="21" s="1"/>
  <c r="J3" i="21"/>
  <c r="K3" i="21" s="1"/>
  <c r="K1" i="21" s="1"/>
  <c r="J20" i="54"/>
  <c r="K20" i="54" s="1"/>
  <c r="J19" i="54"/>
  <c r="K19" i="54" s="1"/>
  <c r="J18" i="54"/>
  <c r="K18" i="54" s="1"/>
  <c r="J17" i="54"/>
  <c r="K17" i="54" s="1"/>
  <c r="J16" i="54"/>
  <c r="K16" i="54" s="1"/>
  <c r="J15" i="54"/>
  <c r="K15" i="54" s="1"/>
  <c r="J14" i="54"/>
  <c r="K14" i="54" s="1"/>
  <c r="J13" i="54"/>
  <c r="K13" i="54" s="1"/>
  <c r="J12" i="54"/>
  <c r="K12" i="54" s="1"/>
  <c r="J11" i="54"/>
  <c r="K11" i="54" s="1"/>
  <c r="J10" i="54"/>
  <c r="K10" i="54" s="1"/>
  <c r="J9" i="54"/>
  <c r="K9" i="54" s="1"/>
  <c r="J8" i="54"/>
  <c r="K8" i="54" s="1"/>
  <c r="J7" i="54"/>
  <c r="K7" i="54" s="1"/>
  <c r="J6" i="54"/>
  <c r="K6" i="54" s="1"/>
  <c r="J5" i="54"/>
  <c r="K5" i="54" s="1"/>
  <c r="J4" i="54"/>
  <c r="K4" i="54" s="1"/>
  <c r="J3" i="54"/>
  <c r="K3" i="54" s="1"/>
  <c r="K1" i="54" s="1"/>
  <c r="J34" i="20"/>
  <c r="K34" i="20" s="1"/>
  <c r="J33" i="20"/>
  <c r="K33" i="20" s="1"/>
  <c r="J32" i="20"/>
  <c r="K32" i="20" s="1"/>
  <c r="J31" i="20"/>
  <c r="K31" i="20" s="1"/>
  <c r="J30" i="20"/>
  <c r="K30" i="20" s="1"/>
  <c r="J29" i="20"/>
  <c r="K29" i="20" s="1"/>
  <c r="J28" i="20"/>
  <c r="K28" i="20" s="1"/>
  <c r="J27" i="20"/>
  <c r="K27" i="20" s="1"/>
  <c r="J26" i="20"/>
  <c r="K26" i="20" s="1"/>
  <c r="J25" i="20"/>
  <c r="K25" i="20" s="1"/>
  <c r="J24" i="20"/>
  <c r="K24" i="20" s="1"/>
  <c r="J23" i="20"/>
  <c r="K23" i="20" s="1"/>
  <c r="J22" i="20"/>
  <c r="K22" i="20" s="1"/>
  <c r="J21" i="20"/>
  <c r="K21" i="20" s="1"/>
  <c r="J20" i="20"/>
  <c r="K20" i="20" s="1"/>
  <c r="J19" i="20"/>
  <c r="K19" i="20" s="1"/>
  <c r="J18" i="20"/>
  <c r="K18" i="20" s="1"/>
  <c r="J17" i="20"/>
  <c r="K17" i="20" s="1"/>
  <c r="J16" i="20"/>
  <c r="K16" i="20" s="1"/>
  <c r="J15" i="20"/>
  <c r="K15" i="20" s="1"/>
  <c r="J14" i="20"/>
  <c r="K14" i="20" s="1"/>
  <c r="J13" i="20"/>
  <c r="K13" i="20" s="1"/>
  <c r="J12" i="20"/>
  <c r="K12" i="20" s="1"/>
  <c r="J11" i="20"/>
  <c r="K11" i="20" s="1"/>
  <c r="J10" i="20"/>
  <c r="K10" i="20" s="1"/>
  <c r="J9" i="20"/>
  <c r="K9" i="20" s="1"/>
  <c r="J8" i="20"/>
  <c r="K8" i="20" s="1"/>
  <c r="J7" i="20"/>
  <c r="K7" i="20" s="1"/>
  <c r="J6" i="20"/>
  <c r="K6" i="20" s="1"/>
  <c r="J5" i="20"/>
  <c r="K5" i="20" s="1"/>
  <c r="J4" i="20"/>
  <c r="K4" i="20" s="1"/>
  <c r="J3" i="20"/>
  <c r="K3" i="20" s="1"/>
  <c r="K1" i="20" s="1"/>
  <c r="J14" i="19"/>
  <c r="K14" i="19" s="1"/>
  <c r="J13" i="19"/>
  <c r="K13" i="19" s="1"/>
  <c r="J12" i="19"/>
  <c r="K12" i="19" s="1"/>
  <c r="J11" i="19"/>
  <c r="K11" i="19" s="1"/>
  <c r="J10" i="19"/>
  <c r="K10" i="19" s="1"/>
  <c r="J9" i="19"/>
  <c r="K9" i="19" s="1"/>
  <c r="J8" i="19"/>
  <c r="K8" i="19" s="1"/>
  <c r="J7" i="19"/>
  <c r="K7" i="19" s="1"/>
  <c r="J6" i="19"/>
  <c r="K6" i="19" s="1"/>
  <c r="J5" i="19"/>
  <c r="K5" i="19" s="1"/>
  <c r="J4" i="19"/>
  <c r="K4" i="19" s="1"/>
  <c r="J3" i="19"/>
  <c r="J1" i="19" s="1"/>
  <c r="J50" i="18"/>
  <c r="K50" i="18" s="1"/>
  <c r="J49" i="18"/>
  <c r="K49" i="18" s="1"/>
  <c r="J48" i="18"/>
  <c r="K48" i="18" s="1"/>
  <c r="J47" i="18"/>
  <c r="K47" i="18" s="1"/>
  <c r="J46" i="18"/>
  <c r="K46" i="18" s="1"/>
  <c r="J45" i="18"/>
  <c r="K45" i="18" s="1"/>
  <c r="J44" i="18"/>
  <c r="K44" i="18" s="1"/>
  <c r="J43" i="18"/>
  <c r="K43" i="18" s="1"/>
  <c r="J42" i="18"/>
  <c r="K42" i="18" s="1"/>
  <c r="J41" i="18"/>
  <c r="K41" i="18" s="1"/>
  <c r="J40" i="18"/>
  <c r="K40" i="18" s="1"/>
  <c r="J39" i="18"/>
  <c r="K39" i="18" s="1"/>
  <c r="J38" i="18"/>
  <c r="K38" i="18" s="1"/>
  <c r="J37" i="18"/>
  <c r="K37" i="18" s="1"/>
  <c r="J36" i="18"/>
  <c r="K36" i="18" s="1"/>
  <c r="J35" i="18"/>
  <c r="K35" i="18" s="1"/>
  <c r="J34" i="18"/>
  <c r="K34" i="18" s="1"/>
  <c r="J33" i="18"/>
  <c r="K33" i="18" s="1"/>
  <c r="J32" i="18"/>
  <c r="K32" i="18" s="1"/>
  <c r="J31" i="18"/>
  <c r="K31" i="18" s="1"/>
  <c r="J30" i="18"/>
  <c r="K30" i="18" s="1"/>
  <c r="J29" i="18"/>
  <c r="K29" i="18" s="1"/>
  <c r="J28" i="18"/>
  <c r="K28" i="18" s="1"/>
  <c r="J27" i="18"/>
  <c r="K27" i="18" s="1"/>
  <c r="J26" i="18"/>
  <c r="K26" i="18" s="1"/>
  <c r="J25" i="18"/>
  <c r="K25" i="18" s="1"/>
  <c r="J24" i="18"/>
  <c r="K24" i="18" s="1"/>
  <c r="J23" i="18"/>
  <c r="K23" i="18" s="1"/>
  <c r="J22" i="18"/>
  <c r="K22" i="18" s="1"/>
  <c r="J21" i="18"/>
  <c r="K21" i="18" s="1"/>
  <c r="J20" i="18"/>
  <c r="K20" i="18" s="1"/>
  <c r="J19" i="18"/>
  <c r="K19" i="18" s="1"/>
  <c r="J18" i="18"/>
  <c r="K18" i="18" s="1"/>
  <c r="J17" i="18"/>
  <c r="K17" i="18" s="1"/>
  <c r="J16" i="18"/>
  <c r="K16" i="18" s="1"/>
  <c r="J15" i="18"/>
  <c r="K15" i="18" s="1"/>
  <c r="J14" i="18"/>
  <c r="K14" i="18" s="1"/>
  <c r="J13" i="18"/>
  <c r="K13" i="18" s="1"/>
  <c r="J12" i="18"/>
  <c r="K12" i="18" s="1"/>
  <c r="J11" i="18"/>
  <c r="K11" i="18" s="1"/>
  <c r="J10" i="18"/>
  <c r="K10" i="18" s="1"/>
  <c r="J9" i="18"/>
  <c r="K9" i="18" s="1"/>
  <c r="J8" i="18"/>
  <c r="K8" i="18" s="1"/>
  <c r="J7" i="18"/>
  <c r="K7" i="18" s="1"/>
  <c r="J6" i="18"/>
  <c r="K6" i="18" s="1"/>
  <c r="J5" i="18"/>
  <c r="K5" i="18" s="1"/>
  <c r="J4" i="18"/>
  <c r="K4" i="18" s="1"/>
  <c r="J3" i="18"/>
  <c r="K3" i="18" s="1"/>
  <c r="K1" i="18" s="1"/>
  <c r="J6" i="17"/>
  <c r="K6" i="17" s="1"/>
  <c r="J5" i="17"/>
  <c r="K5" i="17" s="1"/>
  <c r="J4" i="17"/>
  <c r="K4" i="17" s="1"/>
  <c r="J3" i="17"/>
  <c r="K3" i="17" s="1"/>
  <c r="K1" i="17" s="1"/>
  <c r="J3" i="16"/>
  <c r="K3" i="16" s="1"/>
  <c r="K1" i="16" s="1"/>
  <c r="H3" i="15"/>
  <c r="J1" i="15" s="1"/>
  <c r="J3" i="57"/>
  <c r="K3" i="57" s="1"/>
  <c r="K1" i="57" s="1"/>
  <c r="J4" i="14"/>
  <c r="K4" i="14" s="1"/>
  <c r="J3" i="14"/>
  <c r="K3" i="14" s="1"/>
  <c r="K1" i="14" s="1"/>
  <c r="J3" i="13"/>
  <c r="K3" i="13" s="1"/>
  <c r="K1" i="13" s="1"/>
  <c r="J3" i="12"/>
  <c r="K3" i="12" s="1"/>
  <c r="K1" i="12" s="1"/>
  <c r="J4" i="11"/>
  <c r="K4" i="11" s="1"/>
  <c r="J3" i="11"/>
  <c r="K3" i="11" s="1"/>
  <c r="K1" i="11" s="1"/>
  <c r="J4" i="10"/>
  <c r="K4" i="10" s="1"/>
  <c r="J3" i="10"/>
  <c r="J5" i="55"/>
  <c r="K5" i="55" s="1"/>
  <c r="J4" i="55"/>
  <c r="K4" i="55" s="1"/>
  <c r="K1" i="55" s="1"/>
  <c r="J3" i="55"/>
  <c r="K3" i="55" s="1"/>
  <c r="J8" i="9"/>
  <c r="K8" i="9" s="1"/>
  <c r="J7" i="9"/>
  <c r="K7" i="9" s="1"/>
  <c r="J6" i="9"/>
  <c r="K6" i="9" s="1"/>
  <c r="J5" i="9"/>
  <c r="K5" i="9" s="1"/>
  <c r="J4" i="9"/>
  <c r="K4" i="9" s="1"/>
  <c r="J3" i="9"/>
  <c r="K3" i="9" s="1"/>
  <c r="K1" i="9" s="1"/>
  <c r="J10" i="8"/>
  <c r="K10" i="8" s="1"/>
  <c r="J9" i="8"/>
  <c r="K9" i="8" s="1"/>
  <c r="J8" i="8"/>
  <c r="K8" i="8" s="1"/>
  <c r="J7" i="8"/>
  <c r="K7" i="8" s="1"/>
  <c r="J6" i="8"/>
  <c r="K6" i="8" s="1"/>
  <c r="J5" i="8"/>
  <c r="K5" i="8" s="1"/>
  <c r="J4" i="8"/>
  <c r="K4" i="8" s="1"/>
  <c r="J3" i="8"/>
  <c r="K3" i="8" s="1"/>
  <c r="K1" i="8" s="1"/>
  <c r="J4" i="7"/>
  <c r="K4" i="7" s="1"/>
  <c r="J3" i="7"/>
  <c r="K3" i="7" s="1"/>
  <c r="K1" i="7" s="1"/>
  <c r="J5" i="6"/>
  <c r="K5" i="6" s="1"/>
  <c r="J4" i="6"/>
  <c r="K4" i="6" s="1"/>
  <c r="J3" i="6"/>
  <c r="K3" i="6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J3" i="5"/>
  <c r="K3" i="5" s="1"/>
  <c r="K1" i="5" s="1"/>
  <c r="J7" i="4"/>
  <c r="K7" i="4" s="1"/>
  <c r="J6" i="4"/>
  <c r="K6" i="4" s="1"/>
  <c r="J5" i="4"/>
  <c r="K5" i="4" s="1"/>
  <c r="J4" i="4"/>
  <c r="K4" i="4" s="1"/>
  <c r="J3" i="4"/>
  <c r="K3" i="4" s="1"/>
  <c r="K1" i="4" s="1"/>
  <c r="J5" i="3"/>
  <c r="K5" i="3" s="1"/>
  <c r="J4" i="3"/>
  <c r="K4" i="3" s="1"/>
  <c r="J3" i="3"/>
  <c r="K3" i="3" s="1"/>
  <c r="K1" i="3" s="1"/>
  <c r="J6" i="2"/>
  <c r="K6" i="2" s="1"/>
  <c r="J5" i="2"/>
  <c r="K5" i="2" s="1"/>
  <c r="J4" i="2"/>
  <c r="K4" i="2" s="1"/>
  <c r="J3" i="2"/>
  <c r="J1" i="2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1" i="1" s="1"/>
  <c r="B1" i="2"/>
  <c r="B1" i="3" s="1"/>
  <c r="J1" i="8" l="1"/>
  <c r="J1" i="41"/>
  <c r="K1" i="38"/>
  <c r="J1" i="40"/>
  <c r="K3" i="36"/>
  <c r="K1" i="36" s="1"/>
  <c r="J1" i="33"/>
  <c r="J1" i="32"/>
  <c r="K3" i="31"/>
  <c r="K1" i="31" s="1"/>
  <c r="J1" i="30"/>
  <c r="K1" i="29"/>
  <c r="J1" i="29"/>
  <c r="J1" i="53"/>
  <c r="J1" i="28"/>
  <c r="J1" i="45"/>
  <c r="J1" i="44"/>
  <c r="J1" i="27"/>
  <c r="J1" i="46"/>
  <c r="J1" i="26"/>
  <c r="J1" i="25"/>
  <c r="K1" i="24"/>
  <c r="J1" i="51"/>
  <c r="J1" i="49"/>
  <c r="J1" i="56"/>
  <c r="J1" i="23"/>
  <c r="J1" i="22"/>
  <c r="J1" i="21"/>
  <c r="J1" i="54"/>
  <c r="J1" i="20"/>
  <c r="K3" i="19"/>
  <c r="K1" i="19" s="1"/>
  <c r="J1" i="18"/>
  <c r="J1" i="17"/>
  <c r="J1" i="16"/>
  <c r="I3" i="15"/>
  <c r="K1" i="15" s="1"/>
  <c r="J1" i="57"/>
  <c r="J1" i="14"/>
  <c r="J1" i="13"/>
  <c r="J1" i="11"/>
  <c r="J1" i="55"/>
  <c r="J1" i="9"/>
  <c r="J1" i="7"/>
  <c r="J1" i="5"/>
  <c r="J1" i="4"/>
  <c r="J1" i="3"/>
  <c r="K3" i="2"/>
  <c r="K1" i="2" s="1"/>
  <c r="J3" i="1"/>
  <c r="K1" i="1" s="1"/>
  <c r="J1" i="24"/>
  <c r="K1" i="6"/>
  <c r="J1" i="6"/>
  <c r="J1" i="10"/>
  <c r="K3" i="10"/>
  <c r="K1" i="10" s="1"/>
  <c r="B1" i="4"/>
  <c r="B1" i="5" l="1"/>
  <c r="B1" i="6" l="1"/>
  <c r="B1" i="7" l="1"/>
  <c r="B1" i="8" l="1"/>
  <c r="B1" i="9" l="1"/>
  <c r="B1" i="55" l="1"/>
  <c r="B1" i="10" l="1"/>
  <c r="B1" i="11" l="1"/>
  <c r="B1" i="12" l="1"/>
  <c r="B1" i="13" l="1"/>
  <c r="B1" i="14" l="1"/>
  <c r="B1" i="57" l="1"/>
  <c r="B1" i="15" l="1"/>
  <c r="B1" i="16" l="1"/>
  <c r="B1" i="17" l="1"/>
  <c r="B1" i="18" l="1"/>
  <c r="B1" i="19" l="1"/>
  <c r="B1" i="20" l="1"/>
  <c r="B1" i="54" l="1"/>
  <c r="B1" i="21" l="1"/>
  <c r="B1" i="22" l="1"/>
  <c r="B1" i="23" l="1"/>
  <c r="B1" i="49" l="1"/>
  <c r="B1" i="51" l="1"/>
  <c r="B1" i="24" l="1"/>
  <c r="B1" i="25" l="1"/>
  <c r="B1" i="26" l="1"/>
  <c r="B1" i="46" l="1"/>
  <c r="B1" i="27" l="1"/>
  <c r="B1" i="44" l="1"/>
  <c r="B1" i="45" l="1"/>
  <c r="B1" i="28" l="1"/>
  <c r="B1" i="53" l="1"/>
  <c r="B1" i="29" l="1"/>
  <c r="B1" i="30" l="1"/>
  <c r="B1" i="31" l="1"/>
  <c r="B1" i="32" l="1"/>
  <c r="B1" i="48" l="1"/>
  <c r="B1" i="33" l="1"/>
  <c r="B1" i="36" l="1"/>
  <c r="B1" i="37" l="1"/>
  <c r="B1" i="38" l="1"/>
  <c r="B1" i="39" l="1"/>
  <c r="B1" i="40" l="1"/>
  <c r="B1" i="41" l="1"/>
</calcChain>
</file>

<file path=xl/sharedStrings.xml><?xml version="1.0" encoding="utf-8"?>
<sst xmlns="http://schemas.openxmlformats.org/spreadsheetml/2006/main" count="3097" uniqueCount="1333">
  <si>
    <t>LP</t>
  </si>
  <si>
    <t>INJ.</t>
  </si>
  <si>
    <t>AQUA PRO INJECTIONE</t>
  </si>
  <si>
    <t>WODA DO WSTRZYKIWAŃ</t>
  </si>
  <si>
    <t>500 ML</t>
  </si>
  <si>
    <t>DEXTRAN</t>
  </si>
  <si>
    <t>GLUCOSE</t>
  </si>
  <si>
    <t>HYDROXYETHYL STARCH</t>
  </si>
  <si>
    <t>SODIUM CHLORIDE</t>
  </si>
  <si>
    <t>GLUCOSE+SODIUM CHLORIDE</t>
  </si>
  <si>
    <t>THEOPHYLLINUM</t>
  </si>
  <si>
    <t>NAZWA MIĘDZYNARODOWA</t>
  </si>
  <si>
    <t>NAZWA HANDLOWA</t>
  </si>
  <si>
    <t>POSTAĆ</t>
  </si>
  <si>
    <t>DAWKA</t>
  </si>
  <si>
    <t xml:space="preserve">500 ML </t>
  </si>
  <si>
    <t xml:space="preserve">100 ML </t>
  </si>
  <si>
    <t xml:space="preserve">250 ML </t>
  </si>
  <si>
    <t>100 ML</t>
  </si>
  <si>
    <t>250 ML</t>
  </si>
  <si>
    <t>THEOPHYLLINE</t>
  </si>
  <si>
    <t>WIELKOŚĆ</t>
  </si>
  <si>
    <t>CENA NETTO</t>
  </si>
  <si>
    <t>WARTOŚĆ NETTO</t>
  </si>
  <si>
    <t>ILOŚĆ</t>
  </si>
  <si>
    <t>ENOXAPARIN</t>
  </si>
  <si>
    <t>CLEXANE</t>
  </si>
  <si>
    <t>0,02 G/0,2 ML</t>
  </si>
  <si>
    <t>0,04 G/0,4 ML</t>
  </si>
  <si>
    <t>0,06 G/0,6 ML</t>
  </si>
  <si>
    <t>0,08 G/0,8 ML</t>
  </si>
  <si>
    <t>10 AMPUŁKOSTRZYKAWEK</t>
  </si>
  <si>
    <t>NADROPARIN</t>
  </si>
  <si>
    <t>FRAXIPARINE</t>
  </si>
  <si>
    <t>2850 J.M./0,3 ML</t>
  </si>
  <si>
    <t>5700 J.M./0,6 ML</t>
  </si>
  <si>
    <t>7600 J.M./0,8 ML</t>
  </si>
  <si>
    <t>FENTANYL</t>
  </si>
  <si>
    <t>FENTANYL WZF</t>
  </si>
  <si>
    <t>0,1 MG/2 ML</t>
  </si>
  <si>
    <t>50 AMP.</t>
  </si>
  <si>
    <t>MORPHINE</t>
  </si>
  <si>
    <t>MORPHINI SULFAS WZF</t>
  </si>
  <si>
    <t>0,01 G/1 ML</t>
  </si>
  <si>
    <t>10 AMP.</t>
  </si>
  <si>
    <t>0,02 G/1 ML</t>
  </si>
  <si>
    <t>PETHIDINE</t>
  </si>
  <si>
    <t>DOLCONTRAL</t>
  </si>
  <si>
    <t>0,1 G/2 ML</t>
  </si>
  <si>
    <t>0,05 G/1 ML</t>
  </si>
  <si>
    <t>AMIKACIN</t>
  </si>
  <si>
    <t>BIODACYNA</t>
  </si>
  <si>
    <t>0,25 G/2 ML</t>
  </si>
  <si>
    <t>1 FIOL.</t>
  </si>
  <si>
    <t>0,5 G/2 ML</t>
  </si>
  <si>
    <t>BIOFAZOLIN</t>
  </si>
  <si>
    <t>1 G</t>
  </si>
  <si>
    <t>BIOTAKSYM</t>
  </si>
  <si>
    <t>CEFTAZIDIME</t>
  </si>
  <si>
    <t>BIOTUM</t>
  </si>
  <si>
    <t>CEFTRIAXONE</t>
  </si>
  <si>
    <t>BIOTRAKSON</t>
  </si>
  <si>
    <t>CEFUROXIME</t>
  </si>
  <si>
    <t>BIOFUROKSYM</t>
  </si>
  <si>
    <t>0,5 G</t>
  </si>
  <si>
    <t>0,25 G</t>
  </si>
  <si>
    <t>CEFUROXIME AXETIL</t>
  </si>
  <si>
    <t>BIORACEF</t>
  </si>
  <si>
    <t>TABL. POWL.</t>
  </si>
  <si>
    <t xml:space="preserve">10 TABL. </t>
  </si>
  <si>
    <t>CEFUROXIM-MIP 1500 MG</t>
  </si>
  <si>
    <t>1,5 G</t>
  </si>
  <si>
    <t>1 FIOL</t>
  </si>
  <si>
    <t>CEFUROXIM-MIP 750 MG</t>
  </si>
  <si>
    <t>0,75 G</t>
  </si>
  <si>
    <t>AMOXICILLIN+CLAVULANIC ACID</t>
  </si>
  <si>
    <t>TAROMENTIN 625 MG</t>
  </si>
  <si>
    <t>21 TABL.</t>
  </si>
  <si>
    <t>AMOKSIKLAV 0,6</t>
  </si>
  <si>
    <t>TAROMENTIN 1,2 G</t>
  </si>
  <si>
    <t>AMLODIPINE+PERINDOPRIL</t>
  </si>
  <si>
    <t>CO-PRESTARIUM 5 MG + 5 MG</t>
  </si>
  <si>
    <t>TABL.</t>
  </si>
  <si>
    <t>GLICLAZIDE</t>
  </si>
  <si>
    <t>DIAPREL MR</t>
  </si>
  <si>
    <t>0,03 G</t>
  </si>
  <si>
    <t>INDAPAMIDE</t>
  </si>
  <si>
    <t>TERTENSIF SR</t>
  </si>
  <si>
    <t>0,0015 G</t>
  </si>
  <si>
    <t>90 TABL.</t>
  </si>
  <si>
    <t>PERINDOPRIL</t>
  </si>
  <si>
    <t>PRESTARIUM 5 MG</t>
  </si>
  <si>
    <t>0,005 G</t>
  </si>
  <si>
    <t>TRIMETAZIDINE</t>
  </si>
  <si>
    <t>PREDUCTAL MR</t>
  </si>
  <si>
    <t>0,035 G</t>
  </si>
  <si>
    <t>AMINOSTERIL N-HEPA 8%</t>
  </si>
  <si>
    <t>ADDAMEL N</t>
  </si>
  <si>
    <t>SOLUVIT N ADULT</t>
  </si>
  <si>
    <t>WOREK 3-KOMOROWY</t>
  </si>
  <si>
    <t>KABIVEN 1,54 L</t>
  </si>
  <si>
    <t>KABIVEN PERIPHERAL 1,44 L</t>
  </si>
  <si>
    <t>20 AMP. 10 ML</t>
  </si>
  <si>
    <t>VITALIPID N ADULT</t>
  </si>
  <si>
    <t>POZYCJE 1-5 MUSZĄ BYĆ OD JEDNEGO PRODUCENTA ABY MIAŁY POTWERDZONĄ ZGODNOŚĆ I TRWAŁOŚĆ</t>
  </si>
  <si>
    <t>PARACETAMOL</t>
  </si>
  <si>
    <t>0,5 G/50 ML</t>
  </si>
  <si>
    <t>1 G/100 ML</t>
  </si>
  <si>
    <t xml:space="preserve">PARACETAMOL </t>
  </si>
  <si>
    <t>1O FIOL.</t>
  </si>
  <si>
    <t>10 FIOL.</t>
  </si>
  <si>
    <t>CISATRACURIUM</t>
  </si>
  <si>
    <t>NIMBEX</t>
  </si>
  <si>
    <t>0,005 G/2,5 ML</t>
  </si>
  <si>
    <t>5 AMP.</t>
  </si>
  <si>
    <t>0,01 G/5 ML</t>
  </si>
  <si>
    <t>NITROUS OXIDE</t>
  </si>
  <si>
    <t>PODTLENEK AZOTU</t>
  </si>
  <si>
    <t>GAZ</t>
  </si>
  <si>
    <t>7 KG</t>
  </si>
  <si>
    <t>ACCU-CHEK ACTIVE</t>
  </si>
  <si>
    <t>TEST PASKOWY</t>
  </si>
  <si>
    <t>50 PASKÓW</t>
  </si>
  <si>
    <t>PASKI DO GLUKOMETRU ACCU-CHEK AKTIV</t>
  </si>
  <si>
    <t>BARIUM SULFATE</t>
  </si>
  <si>
    <t>BARIUM SULFURICUM MEDANA</t>
  </si>
  <si>
    <t>ZAWIESINA</t>
  </si>
  <si>
    <t>200 G/200 ML</t>
  </si>
  <si>
    <t>200 ML W BUTELCE 240 ML</t>
  </si>
  <si>
    <t>15 G JODU/50 ML</t>
  </si>
  <si>
    <t>TEST UREAZOWY</t>
  </si>
  <si>
    <t>SZT</t>
  </si>
  <si>
    <t>Test ureazowy na wykrywanie Helicobacter Pylori metodą mokrą</t>
  </si>
  <si>
    <t>OMEPRAZOLE</t>
  </si>
  <si>
    <t>POLPRAZOL</t>
  </si>
  <si>
    <t>0,04 G</t>
  </si>
  <si>
    <t>KETOPROFEN</t>
  </si>
  <si>
    <t>KETONAL FORTE</t>
  </si>
  <si>
    <t>0,1 G</t>
  </si>
  <si>
    <t>30 TABL.</t>
  </si>
  <si>
    <t>KETONAL</t>
  </si>
  <si>
    <t>KAPS.</t>
  </si>
  <si>
    <t>0,02 G</t>
  </si>
  <si>
    <t>VANCOMYCIN</t>
  </si>
  <si>
    <t>EDICIN</t>
  </si>
  <si>
    <t>INJ.NATRII CHLORATI 10% 10 ML X 100 AMP</t>
  </si>
  <si>
    <t>AMPUŁKI</t>
  </si>
  <si>
    <t>100 AMP.</t>
  </si>
  <si>
    <t>ACETYLSALICYLIC ACID</t>
  </si>
  <si>
    <t>POLOCARD</t>
  </si>
  <si>
    <t>0,075 G</t>
  </si>
  <si>
    <t>60 TABL.</t>
  </si>
  <si>
    <t>0,15 G</t>
  </si>
  <si>
    <t>ACETYLSALICYLIC ACID+CALCIUM CARBONATE</t>
  </si>
  <si>
    <t>POLOPIRYNA S</t>
  </si>
  <si>
    <t>TABL. ROZPUSZCZALNE</t>
  </si>
  <si>
    <t>AMIODARONE</t>
  </si>
  <si>
    <t>OPACORDEN</t>
  </si>
  <si>
    <t>0,2 G</t>
  </si>
  <si>
    <t>AQUA PRO INJECTIONE POLPHARMA</t>
  </si>
  <si>
    <t>10 ML</t>
  </si>
  <si>
    <t>100 AMP. POLIETYLEN</t>
  </si>
  <si>
    <t>CAPTOPRIL</t>
  </si>
  <si>
    <t>CAPTOPRIL POLFARMEX</t>
  </si>
  <si>
    <t>0,0125 G</t>
  </si>
  <si>
    <t>0,025 G</t>
  </si>
  <si>
    <t>CARVEDILOL</t>
  </si>
  <si>
    <t>AVEDOL</t>
  </si>
  <si>
    <t>0,00625 G</t>
  </si>
  <si>
    <t>CIPROFLOXACIN</t>
  </si>
  <si>
    <t>CIPRONEX</t>
  </si>
  <si>
    <t>DICLOFENAC</t>
  </si>
  <si>
    <t>MAJAMIL PROLONGATUM</t>
  </si>
  <si>
    <t>20 TABL.</t>
  </si>
  <si>
    <t>ENALAPRIL</t>
  </si>
  <si>
    <t>ENARENAL</t>
  </si>
  <si>
    <t>ETAMSYLATE</t>
  </si>
  <si>
    <t>CYCLONAMINE 12,5%</t>
  </si>
  <si>
    <t>FAMOTIDINE</t>
  </si>
  <si>
    <t>ULFAMID</t>
  </si>
  <si>
    <t>FUROSEMIDE</t>
  </si>
  <si>
    <t>FUROSEMIDUM POLPHARMA</t>
  </si>
  <si>
    <t>FUROSEMIDE KABI</t>
  </si>
  <si>
    <t>0,02 G/2 ML</t>
  </si>
  <si>
    <t>HYDROCHLOROTHIAZIDE</t>
  </si>
  <si>
    <t>HYDROCHLOROTHIAZIDUM POLPHARMA</t>
  </si>
  <si>
    <t>IBUPROFEN</t>
  </si>
  <si>
    <t>DRAŻ.</t>
  </si>
  <si>
    <t>MAGNESIUM SULFATE</t>
  </si>
  <si>
    <t>INJ. MAGNESII SULFURICI 20% POLPHARMA</t>
  </si>
  <si>
    <t>2 G/10 ML</t>
  </si>
  <si>
    <t>METAMIZOLE</t>
  </si>
  <si>
    <t>PYRALGIN</t>
  </si>
  <si>
    <t>1 G/2 ML</t>
  </si>
  <si>
    <t>2,5 G/5 ML</t>
  </si>
  <si>
    <t>PYRALGINA</t>
  </si>
  <si>
    <t>6 TABL.</t>
  </si>
  <si>
    <t>METFORMIN</t>
  </si>
  <si>
    <t>FORMETIC</t>
  </si>
  <si>
    <t>0,85 G</t>
  </si>
  <si>
    <t>METOCLOPRAMIDE</t>
  </si>
  <si>
    <t>METOCLOPRAMIDUM POLPHARMA</t>
  </si>
  <si>
    <t>0,01 G</t>
  </si>
  <si>
    <t>METOCLOPRAMIDUM 0,5% POLPHARMA</t>
  </si>
  <si>
    <t>0,01 G/2 ML</t>
  </si>
  <si>
    <t>METOPROLOL</t>
  </si>
  <si>
    <t>METOCARD ZK</t>
  </si>
  <si>
    <t>0,02375 G BURSZTYNIANU = 0,025 G WINIANU</t>
  </si>
  <si>
    <t>28 TABL.</t>
  </si>
  <si>
    <t>METOCARD</t>
  </si>
  <si>
    <t>0,05 G</t>
  </si>
  <si>
    <t>METRONIDAZOLE</t>
  </si>
  <si>
    <t>METRONIDAZOL 0,5% FRESENIUS</t>
  </si>
  <si>
    <t>0,5%/100 ML</t>
  </si>
  <si>
    <t>1 FLAK.</t>
  </si>
  <si>
    <t>METRONIDAZOL POLPHARMA</t>
  </si>
  <si>
    <t>OPIPRAMOL</t>
  </si>
  <si>
    <t>PRAMOLAN</t>
  </si>
  <si>
    <t>PENTOXIFYLLINE</t>
  </si>
  <si>
    <t>POLFILIN</t>
  </si>
  <si>
    <t>0,3 G/15 ML</t>
  </si>
  <si>
    <t>POLFILIN PROLONGATUM</t>
  </si>
  <si>
    <t>0,4 G</t>
  </si>
  <si>
    <t>PIRACETAM</t>
  </si>
  <si>
    <t>LUCETAM</t>
  </si>
  <si>
    <t>MEMOTROPIL 20%</t>
  </si>
  <si>
    <t>12 G/60 ML</t>
  </si>
  <si>
    <t>1 FL</t>
  </si>
  <si>
    <t>POTASSIUM CHLORIDE</t>
  </si>
  <si>
    <t>KALIUM CHLORATUM 15% KABI</t>
  </si>
  <si>
    <t>3 G/20 ML</t>
  </si>
  <si>
    <t>20 AMP.</t>
  </si>
  <si>
    <t>PYRANTEL</t>
  </si>
  <si>
    <t>PYRANTELUM POLPHARMA</t>
  </si>
  <si>
    <t>3 TABL.</t>
  </si>
  <si>
    <t>RAMIPRIL</t>
  </si>
  <si>
    <t>POLPRIL</t>
  </si>
  <si>
    <t>0,0025 G</t>
  </si>
  <si>
    <t>SIMVASTATIN</t>
  </si>
  <si>
    <t>SIMVASTEROL</t>
  </si>
  <si>
    <t>SODIUM BICARBONATE</t>
  </si>
  <si>
    <t>NATRIUM BICARBONICUM 8,4% POLPHARMA</t>
  </si>
  <si>
    <t>8,4%/20 ML</t>
  </si>
  <si>
    <t>INJECTIO NATRII CHLORATI ISOTONICA POLPHARMA</t>
  </si>
  <si>
    <t>0,9%/10 ML</t>
  </si>
  <si>
    <t>TRAMADOL</t>
  </si>
  <si>
    <t>POLTRAM</t>
  </si>
  <si>
    <t>20 KAPS.</t>
  </si>
  <si>
    <t>POLTRAM 100</t>
  </si>
  <si>
    <t>POLTRAM 50</t>
  </si>
  <si>
    <t>VERAPAMIL</t>
  </si>
  <si>
    <t>STAVERAN 40</t>
  </si>
  <si>
    <t>STAVERAN 80</t>
  </si>
  <si>
    <t>0,08 G</t>
  </si>
  <si>
    <t>DALTEPARIN</t>
  </si>
  <si>
    <t>FRAGMIN</t>
  </si>
  <si>
    <t>5000 J.M./0,2 ML</t>
  </si>
  <si>
    <t>10 AMPUŁKOSTRZYKAWEK Z IGŁĄ</t>
  </si>
  <si>
    <t>ACENOCOUMAROL</t>
  </si>
  <si>
    <t>ACENOCUMAROL WZF</t>
  </si>
  <si>
    <t>0,004 G</t>
  </si>
  <si>
    <t>ANTAZOLINE</t>
  </si>
  <si>
    <t>PHENAZOLINUM</t>
  </si>
  <si>
    <t>ATROPINE</t>
  </si>
  <si>
    <t>ATROPINUM SULFURICUM WZF</t>
  </si>
  <si>
    <t>0,001 G/1 ML</t>
  </si>
  <si>
    <t>0,5 MG/1 ML</t>
  </si>
  <si>
    <t>BUPIVACAINE</t>
  </si>
  <si>
    <t>BUPIVACAINUM HYDROCHLORICUM WZF 0,5%</t>
  </si>
  <si>
    <t>0,05 G/10 ML</t>
  </si>
  <si>
    <t>CHLORPROMAZINE</t>
  </si>
  <si>
    <t>FENACTIL</t>
  </si>
  <si>
    <t>0,025 G/5 ML</t>
  </si>
  <si>
    <t>CLEMASTINE</t>
  </si>
  <si>
    <t>CLEMASTINUM WZF</t>
  </si>
  <si>
    <t>0,002 G/2 ML</t>
  </si>
  <si>
    <t>CYANOCOBALAMIN</t>
  </si>
  <si>
    <t>VITAMINUM B12 WZF</t>
  </si>
  <si>
    <t>0,001 G/2 ML</t>
  </si>
  <si>
    <t>DIGOXIN</t>
  </si>
  <si>
    <t>DIGOXIN WZF</t>
  </si>
  <si>
    <t>0,5 MG/2 ML</t>
  </si>
  <si>
    <t>0,25 MG</t>
  </si>
  <si>
    <t>DOPAMINE</t>
  </si>
  <si>
    <t>DOPAMINUM HYDROCHLORICUM WZF 4%</t>
  </si>
  <si>
    <t>0,2 G/5 ML</t>
  </si>
  <si>
    <t>EPHEDRINE</t>
  </si>
  <si>
    <t>EPHEDRINUM HYDROCHLORICUM WZF</t>
  </si>
  <si>
    <t>0,025 G/1 ML</t>
  </si>
  <si>
    <t>EPINEPHRINE</t>
  </si>
  <si>
    <t>ADRENALINA WZF 0,1%</t>
  </si>
  <si>
    <t>HALOPERIDOL</t>
  </si>
  <si>
    <t>HALOPERIDOL WZF</t>
  </si>
  <si>
    <t>0,005 G/1 ML</t>
  </si>
  <si>
    <t>0,001 G</t>
  </si>
  <si>
    <t>LIDOCAINE</t>
  </si>
  <si>
    <t>LIGNOCAINUM HYDROCHLORICUM WZF 2%</t>
  </si>
  <si>
    <t>0,04 G/2 ML</t>
  </si>
  <si>
    <t>0,4 G/20 ML</t>
  </si>
  <si>
    <t>5 FIOL.</t>
  </si>
  <si>
    <t>LOPERAMIDE</t>
  </si>
  <si>
    <t>LOPERAMID WZF</t>
  </si>
  <si>
    <t>0,002 G</t>
  </si>
  <si>
    <t>MIDAZOLAM</t>
  </si>
  <si>
    <t>MIDANIUM</t>
  </si>
  <si>
    <t>0,005 G/5 ML</t>
  </si>
  <si>
    <t>NALOXONE</t>
  </si>
  <si>
    <t>NALOXONUM HYDROCHLORICUM WZF</t>
  </si>
  <si>
    <t>0,4 MG/1 ML</t>
  </si>
  <si>
    <t>NOREPINEPHRINE</t>
  </si>
  <si>
    <t>LEVONOR</t>
  </si>
  <si>
    <t>PAPAVERINE</t>
  </si>
  <si>
    <t>PAPAVERINUM HYDROCHLORICUM WZF</t>
  </si>
  <si>
    <t>PHYTOMENADIONE</t>
  </si>
  <si>
    <t>VITACON</t>
  </si>
  <si>
    <t>KALIUM CHLORATUM WZF 15%</t>
  </si>
  <si>
    <t>1,5 G/10 ML</t>
  </si>
  <si>
    <t>PROPRANOLOL</t>
  </si>
  <si>
    <t>PROPRANOLOL WZF</t>
  </si>
  <si>
    <t>50 TABL.</t>
  </si>
  <si>
    <t>SALBUTAMOL</t>
  </si>
  <si>
    <t>SALBUTAMOL WZF</t>
  </si>
  <si>
    <t>SULFAMETHOXAZOL+TRIMETHOPRIM</t>
  </si>
  <si>
    <t>BISEPTOL 480</t>
  </si>
  <si>
    <t>10 AMP. 5 ML</t>
  </si>
  <si>
    <t>KROPLE DO OCZU</t>
  </si>
  <si>
    <t>5 ML</t>
  </si>
  <si>
    <t>CHOLINE SALICYLATE</t>
  </si>
  <si>
    <t>OTOTALGIN</t>
  </si>
  <si>
    <t>KROPLE DO USZU</t>
  </si>
  <si>
    <t>15 G</t>
  </si>
  <si>
    <t>DEXPANTHENOL</t>
  </si>
  <si>
    <t>CORNEREGEL</t>
  </si>
  <si>
    <t>ŻEL DO OCZU</t>
  </si>
  <si>
    <t>5 G</t>
  </si>
  <si>
    <t>FLUORESCEINE</t>
  </si>
  <si>
    <t>BIO GLO</t>
  </si>
  <si>
    <t>100 PASKÓW</t>
  </si>
  <si>
    <t>HYDROCORTISONE+OXYTETRACYCLINE+POLYMYXIN B</t>
  </si>
  <si>
    <t>ATECORTIN</t>
  </si>
  <si>
    <t>ZAWIESINA DO OCZU I USZU</t>
  </si>
  <si>
    <t>NEOMYCIN</t>
  </si>
  <si>
    <t>NEOMYCINUM JELFA</t>
  </si>
  <si>
    <t>MAŚĆ DO OCZU</t>
  </si>
  <si>
    <t>3 G</t>
  </si>
  <si>
    <t>PHENYLEPHRINE</t>
  </si>
  <si>
    <t>NEOSYNEPHRIN-POS 10%</t>
  </si>
  <si>
    <t>PROXYMETACAINE</t>
  </si>
  <si>
    <t>ALCAINE</t>
  </si>
  <si>
    <t>15 ML</t>
  </si>
  <si>
    <t>SODIUM TETRABORATE</t>
  </si>
  <si>
    <t>APHTIN</t>
  </si>
  <si>
    <t>PŁYN</t>
  </si>
  <si>
    <t>10 G</t>
  </si>
  <si>
    <t>SULFACETAMIDE</t>
  </si>
  <si>
    <t>SULFACETAMIDUM POLPHARMA</t>
  </si>
  <si>
    <t>10%/0,5 ML</t>
  </si>
  <si>
    <t>12 MINIMSÓW</t>
  </si>
  <si>
    <t>TROPICAMIDE</t>
  </si>
  <si>
    <t>TROPICAMIDUM WZF 1%</t>
  </si>
  <si>
    <t>10 ML = 2 BUTELKI 5 ML</t>
  </si>
  <si>
    <t>1000 ML WOREK</t>
  </si>
  <si>
    <t>3000 ML WOREK</t>
  </si>
  <si>
    <t>MIESZNINA WITAMIN ROZPUSZCZALNYCH W WODZIE STOSOWANA JAKO DODATEK DO ŻYWIENIA POZAJELITOWEGO</t>
  </si>
  <si>
    <t>MIESZNINA WITAMIN ROZPUSZCZALNYCH W TŁUSZCZACH STOSOWANA JAKO DODATEK DO ŻYWIENIA POZAJELITOWEGO</t>
  </si>
  <si>
    <t>SODIUM CHLORIDE do irygacji ran i jam ciała z możliwością podgrzania do temperatury 65ºC</t>
  </si>
  <si>
    <t>* pojemnik musi posiadać w korku dwa porty</t>
  </si>
  <si>
    <t>INJECTIO SOLUTIONES RINGERI *</t>
  </si>
  <si>
    <t>PŁYN FIZJOLOGICZNY WIELOELEKTROLITOWY IZOTONICZNY*</t>
  </si>
  <si>
    <t>DEKSTRAN 40000 10%*</t>
  </si>
  <si>
    <t>GLUCOSUM 5%*</t>
  </si>
  <si>
    <t>GLUCOSUM 5% *</t>
  </si>
  <si>
    <t>GLUCOSUM 10%*</t>
  </si>
  <si>
    <t>GLUCOSUM 20% *</t>
  </si>
  <si>
    <t>HAES-STERIL 10%*</t>
  </si>
  <si>
    <t xml:space="preserve">NATRIUM CHLORATUM 0,9%* </t>
  </si>
  <si>
    <t>NATRIUM CHLORATUM 0,9% *</t>
  </si>
  <si>
    <t>GELOFUSINE*</t>
  </si>
  <si>
    <t>GLUCOSUM 5% ET NATRIUM CHLORATUM 0,9% 1:1*</t>
  </si>
  <si>
    <t>GLUCOSUM 5% ET NATRIUM CHLORATUM 0,9% 2:1*</t>
  </si>
  <si>
    <t xml:space="preserve">SODIUM CHLORIDE </t>
  </si>
  <si>
    <t xml:space="preserve">MANNITOL </t>
  </si>
  <si>
    <t>MANNITOL 20%*</t>
  </si>
  <si>
    <t>90 TABL</t>
  </si>
  <si>
    <t>CO-PRESTARIUM 10 MG + 5 MG</t>
  </si>
  <si>
    <t>PRESTARIUM 10 MG</t>
  </si>
  <si>
    <t>0,010 G</t>
  </si>
  <si>
    <t>50 AMP. POLIETYLEN</t>
  </si>
  <si>
    <t>GLUKOZA PLIVA 40% X 50 AMP</t>
  </si>
  <si>
    <t>ACETYLCYSTEINE</t>
  </si>
  <si>
    <t>ACETYLCYSTEINE SANDOZ</t>
  </si>
  <si>
    <t>0,3 G/3 ML</t>
  </si>
  <si>
    <t>ADENOSINE</t>
  </si>
  <si>
    <t>ADENOCOR</t>
  </si>
  <si>
    <t>0,006 G/2 ML</t>
  </si>
  <si>
    <t>ALTEPLASE</t>
  </si>
  <si>
    <t>ACTILYSE 20</t>
  </si>
  <si>
    <t>AMBROXOL</t>
  </si>
  <si>
    <t>0,015 G/2 ML</t>
  </si>
  <si>
    <t>AMIOKORDIN</t>
  </si>
  <si>
    <t>0,15 G/3 ML</t>
  </si>
  <si>
    <t>AMPICILLIN</t>
  </si>
  <si>
    <t>AMPICILLIN TZF</t>
  </si>
  <si>
    <t>ASCORBIC ACID</t>
  </si>
  <si>
    <t>VITAMINUM C PLIVA</t>
  </si>
  <si>
    <t>0,5 G/5 ML</t>
  </si>
  <si>
    <t>BENZYLPENICILLIN</t>
  </si>
  <si>
    <t>PENICILLINUM CRYSTALLISATUM TZF</t>
  </si>
  <si>
    <t>3 MLN J.M.</t>
  </si>
  <si>
    <t>MARCAINE SPINAL 0,5% HEAVY</t>
  </si>
  <si>
    <t>0,02 G/4 ML</t>
  </si>
  <si>
    <t>CALCIUM GLUBIONATE</t>
  </si>
  <si>
    <t>CALCIUM PLIVA</t>
  </si>
  <si>
    <t>1,375 G/10 ML = 0,09 G WAPNIA</t>
  </si>
  <si>
    <t>CARBETOCIN</t>
  </si>
  <si>
    <t>PABAL</t>
  </si>
  <si>
    <t>0,1 MG/1 ML</t>
  </si>
  <si>
    <t>CLARITHROMYCIN</t>
  </si>
  <si>
    <t>CLINDAMYCIN</t>
  </si>
  <si>
    <t>CLINDAMYCIN-MIP AMPUŁKA</t>
  </si>
  <si>
    <t>0,6 G/4 ML</t>
  </si>
  <si>
    <t>CLONAZEPAM</t>
  </si>
  <si>
    <t>CLONAZEPAMUM TZF</t>
  </si>
  <si>
    <t>DEXAMETHASONE SODIUM PHOSPHATE</t>
  </si>
  <si>
    <t>DEXAVEN</t>
  </si>
  <si>
    <t>0,004 G/1 ML</t>
  </si>
  <si>
    <t>0,008 G/2 ML</t>
  </si>
  <si>
    <t>DIAZEPAM</t>
  </si>
  <si>
    <t>RELANIUM</t>
  </si>
  <si>
    <t>DICLAC</t>
  </si>
  <si>
    <t>0,075 G/3 ML</t>
  </si>
  <si>
    <t>DOBUTAMINE</t>
  </si>
  <si>
    <t>DOBUJECT</t>
  </si>
  <si>
    <t>0,25 G/5 ML</t>
  </si>
  <si>
    <t>DROTAVERINE</t>
  </si>
  <si>
    <t>NO-SPA</t>
  </si>
  <si>
    <t>ETOMIDATE</t>
  </si>
  <si>
    <t>HYPNOMIDATE</t>
  </si>
  <si>
    <t>0,02 G/10 ML</t>
  </si>
  <si>
    <t>QUAMATEL</t>
  </si>
  <si>
    <t>FENPIVERINE+METAMIZOLE+PITOPHENON</t>
  </si>
  <si>
    <t>SPASMALGON</t>
  </si>
  <si>
    <t>FLUMAZENIL</t>
  </si>
  <si>
    <t>FLUMAZENIL KABI</t>
  </si>
  <si>
    <t>0,5 MG/5 ML</t>
  </si>
  <si>
    <t>GENTAMICIN</t>
  </si>
  <si>
    <t>GENTAMICIN KRKA</t>
  </si>
  <si>
    <t>0,08 G/2 ML</t>
  </si>
  <si>
    <t>GLYCERYL TRINITRATE</t>
  </si>
  <si>
    <t>PERLINGANIT</t>
  </si>
  <si>
    <t>0,01 G/10 ML</t>
  </si>
  <si>
    <t>HEPARIN</t>
  </si>
  <si>
    <t>HEPARINUM</t>
  </si>
  <si>
    <t>25000 J.M./1 ML</t>
  </si>
  <si>
    <t>HYDROCORTISONE</t>
  </si>
  <si>
    <t>CORHYDRON 100</t>
  </si>
  <si>
    <t>HYDROXYZINE</t>
  </si>
  <si>
    <t>HYDROXYZINUM PLIVA</t>
  </si>
  <si>
    <t>HYOSCINE BUTYLBROMIDE</t>
  </si>
  <si>
    <t>BUSCOLYSIN</t>
  </si>
  <si>
    <t>KETAMINE</t>
  </si>
  <si>
    <t>KETANEST 10</t>
  </si>
  <si>
    <t>0,2 G/20 ML</t>
  </si>
  <si>
    <t>XYLOCAINE 2%</t>
  </si>
  <si>
    <t>1 G/50 ML</t>
  </si>
  <si>
    <t>BETALOC</t>
  </si>
  <si>
    <t>NEOSTIGMINE</t>
  </si>
  <si>
    <t>POLSTIGMINUM</t>
  </si>
  <si>
    <t>ONDANSETRON</t>
  </si>
  <si>
    <t>ONDANSETRON KABI 2 MG/ML</t>
  </si>
  <si>
    <t>0,004 G/2 ML</t>
  </si>
  <si>
    <t>0,008 G/4 ML</t>
  </si>
  <si>
    <t>OXYTOCIN</t>
  </si>
  <si>
    <t>5 J.M./1 ML</t>
  </si>
  <si>
    <t>PROPOFOL</t>
  </si>
  <si>
    <t>PROPOFOL 1% MCT/LCT FRESENIUS</t>
  </si>
  <si>
    <t>PROTAMINE SULFATE</t>
  </si>
  <si>
    <t>SIARCZAN PROTAMINY</t>
  </si>
  <si>
    <t>0,05 G/5 ML</t>
  </si>
  <si>
    <t>SULODEXIDE</t>
  </si>
  <si>
    <t>VESSEL DUE F</t>
  </si>
  <si>
    <t>600 J. LS/2 ML</t>
  </si>
  <si>
    <t>SUXAMETHONIUM CHLORIDE</t>
  </si>
  <si>
    <t>CHLORSUCCILLIN</t>
  </si>
  <si>
    <t>THIAMINE</t>
  </si>
  <si>
    <t>VITAMINUM B1 PLIVA</t>
  </si>
  <si>
    <t>URAPIDIL</t>
  </si>
  <si>
    <t>EBRANTIL 25</t>
  </si>
  <si>
    <t>6 FIOL.</t>
  </si>
  <si>
    <t>1 FIOL. + ROZP. 20 ML</t>
  </si>
  <si>
    <t>5 FIOL. + ROZP. 5 ML</t>
  </si>
  <si>
    <t>5 FIOL. + ROZP. 2 ML</t>
  </si>
  <si>
    <t>1 AMP.</t>
  </si>
  <si>
    <t>ALLOPURINOL</t>
  </si>
  <si>
    <t>ALLUPOL</t>
  </si>
  <si>
    <t>ALOE F/SU+FRANGULAE C/EX</t>
  </si>
  <si>
    <t>ALAX</t>
  </si>
  <si>
    <t>AMILORIDE+HYDROCHLOROTHIAZIDE</t>
  </si>
  <si>
    <t>TIALORID</t>
  </si>
  <si>
    <t>AMLODIPINE</t>
  </si>
  <si>
    <t>AMLODIPINE TEVA</t>
  </si>
  <si>
    <t>AMOXICILLIN</t>
  </si>
  <si>
    <t>16 TABL.</t>
  </si>
  <si>
    <t>VITAMINUM C - 0,2</t>
  </si>
  <si>
    <t>BISOPROLOL</t>
  </si>
  <si>
    <t>BISOPROMERCK 5</t>
  </si>
  <si>
    <t>BROMHEXINE</t>
  </si>
  <si>
    <t>FLEGAMINA</t>
  </si>
  <si>
    <t>0,008 G</t>
  </si>
  <si>
    <t>40 TABL.</t>
  </si>
  <si>
    <t>CALCIUM CARBONATE</t>
  </si>
  <si>
    <t>CALPEROS 1000</t>
  </si>
  <si>
    <t>1 G = 0,4 G WAPNIA</t>
  </si>
  <si>
    <t>30 KAPS.</t>
  </si>
  <si>
    <t>CARBAMAZEPINE</t>
  </si>
  <si>
    <t>TEGRETOL CR 400</t>
  </si>
  <si>
    <t>NEUROTOP RETARD 300</t>
  </si>
  <si>
    <t>0,3 G</t>
  </si>
  <si>
    <t>NEUROTOP RETARD 600</t>
  </si>
  <si>
    <t>0,6 G</t>
  </si>
  <si>
    <t>TEGRETOL CR 200,FINLEPSIN</t>
  </si>
  <si>
    <t>CARBO MEDICINALIS</t>
  </si>
  <si>
    <t>CARBO MEDICINALIS VP</t>
  </si>
  <si>
    <t>CETIRIZINE</t>
  </si>
  <si>
    <t>ALERMED</t>
  </si>
  <si>
    <t>CHLORPROTHIXENE</t>
  </si>
  <si>
    <t>CHLORPROTHIXEN ZENTIVA</t>
  </si>
  <si>
    <t>0,015 G</t>
  </si>
  <si>
    <t>KLABAX</t>
  </si>
  <si>
    <t>GRANULAT -&gt; ZAWIESINA</t>
  </si>
  <si>
    <t>60 ML</t>
  </si>
  <si>
    <t>CLEMASTINUM AFLOFARM</t>
  </si>
  <si>
    <t>SYROP</t>
  </si>
  <si>
    <t>0,001 G/10 ML</t>
  </si>
  <si>
    <t>KLIMICIN</t>
  </si>
  <si>
    <t>16 KAPS.</t>
  </si>
  <si>
    <t>CLORAZEPATE DIPOTASSIUM</t>
  </si>
  <si>
    <t>CLORANXEN</t>
  </si>
  <si>
    <t>CODEINE+SULFOGAIACOL</t>
  </si>
  <si>
    <t>THIOCODIN</t>
  </si>
  <si>
    <t>10 TABL.</t>
  </si>
  <si>
    <t>COLCHICINE</t>
  </si>
  <si>
    <t>COLCHICUM-DISPERT</t>
  </si>
  <si>
    <t>0,5 MG</t>
  </si>
  <si>
    <t>DEXAMETHASONE</t>
  </si>
  <si>
    <t>DEXAMETHASON</t>
  </si>
  <si>
    <t>NEORELIUM</t>
  </si>
  <si>
    <t>DIHYDROXYALUMINIUM SODIUM CARBONATE</t>
  </si>
  <si>
    <t>ALUGASTRIN</t>
  </si>
  <si>
    <t>0,34 G/5 ML</t>
  </si>
  <si>
    <t>DILTIAZEM</t>
  </si>
  <si>
    <t>OXYCARDIL 60</t>
  </si>
  <si>
    <t>0,06 G</t>
  </si>
  <si>
    <t>DIMETICONE</t>
  </si>
  <si>
    <t>ESPUTICON</t>
  </si>
  <si>
    <t>DOXEPIN</t>
  </si>
  <si>
    <t>DOXEPIN PLIVA</t>
  </si>
  <si>
    <t>DOXYCYCLINE</t>
  </si>
  <si>
    <t>DOTUR</t>
  </si>
  <si>
    <t>10 KAPS.</t>
  </si>
  <si>
    <t>GALOSPA</t>
  </si>
  <si>
    <t>DYDROGESTERONE</t>
  </si>
  <si>
    <t>DUPHASTON</t>
  </si>
  <si>
    <t>CYCLONAMINE</t>
  </si>
  <si>
    <t>FENOTEROL</t>
  </si>
  <si>
    <t>FENOTEROL GSK</t>
  </si>
  <si>
    <t>100 TABL.</t>
  </si>
  <si>
    <t>FERRUM</t>
  </si>
  <si>
    <t>HEMOFER PROLONGATUM</t>
  </si>
  <si>
    <t>0,325 G = 0,105 G ŻELAZA</t>
  </si>
  <si>
    <t>FLUCONAZOLE</t>
  </si>
  <si>
    <t>FLUCONAZOLE POLFARMEX</t>
  </si>
  <si>
    <t>FOLIC ACID</t>
  </si>
  <si>
    <t>ACIDUM FOLICUM HASCO</t>
  </si>
  <si>
    <t>ACIDUM FOLICUM POLFARMEX</t>
  </si>
  <si>
    <t>FURAZIDIN</t>
  </si>
  <si>
    <t>FURAGINUM TEVA</t>
  </si>
  <si>
    <t>HYDROXYZINUM VP</t>
  </si>
  <si>
    <t>HYDROXYZINUM BIOGENED</t>
  </si>
  <si>
    <t>250 G</t>
  </si>
  <si>
    <t>2% = 0,1 G/5 ML</t>
  </si>
  <si>
    <t>ISOSORBIDE MONONITRATE</t>
  </si>
  <si>
    <t>EFFOX LONG 50</t>
  </si>
  <si>
    <t>LACTULOSE</t>
  </si>
  <si>
    <t>LACTULOSUM POLFARMEX</t>
  </si>
  <si>
    <t>7,5 G/15 ML</t>
  </si>
  <si>
    <t>150 ML</t>
  </si>
  <si>
    <t>LEVOMEPROMAZINE</t>
  </si>
  <si>
    <t>TISERCIN</t>
  </si>
  <si>
    <t>LEVOTHYROXINE</t>
  </si>
  <si>
    <t>EUTHYROX N 50</t>
  </si>
  <si>
    <t>0,05 MG</t>
  </si>
  <si>
    <t>MACROGOLS</t>
  </si>
  <si>
    <t>FORTRANS</t>
  </si>
  <si>
    <t>PROSZEK -&gt; PŁYN</t>
  </si>
  <si>
    <t>64 G</t>
  </si>
  <si>
    <t>MAGNESIUM+POTASSIUM</t>
  </si>
  <si>
    <t>ASPAR ESPEFA</t>
  </si>
  <si>
    <t>METHYLDOPA</t>
  </si>
  <si>
    <t>DOPEGYT</t>
  </si>
  <si>
    <t>METILDIGOXIN</t>
  </si>
  <si>
    <t>BEMECOR</t>
  </si>
  <si>
    <t>0,1 MG</t>
  </si>
  <si>
    <t>MIANSERIN</t>
  </si>
  <si>
    <t>DORMICUM</t>
  </si>
  <si>
    <t>NAPROXEN</t>
  </si>
  <si>
    <t>NEOMYCINUM TZF</t>
  </si>
  <si>
    <t>NICOTINAMIDE</t>
  </si>
  <si>
    <t>VITAMINUM PP 200 POLFARMEX</t>
  </si>
  <si>
    <t>NIFUROXAZIDE</t>
  </si>
  <si>
    <t>NIFUROKSAZYD RICHTER</t>
  </si>
  <si>
    <t>24 TABL.</t>
  </si>
  <si>
    <t>0,22 G/5 ML</t>
  </si>
  <si>
    <t>90 ML</t>
  </si>
  <si>
    <t>NYSTATIN</t>
  </si>
  <si>
    <t>NYSTATYNA PLIVA</t>
  </si>
  <si>
    <t>500000 J.M.</t>
  </si>
  <si>
    <t>2,4 MLN J.M./5 G = 100000 J.M./1 ML</t>
  </si>
  <si>
    <t>24 ML = 5 G</t>
  </si>
  <si>
    <t>ORNITHINE</t>
  </si>
  <si>
    <t>HEPATIL</t>
  </si>
  <si>
    <t>OXAZEPAM</t>
  </si>
  <si>
    <t>OXAZEPAM ESPEFA</t>
  </si>
  <si>
    <t>PANCREATIN</t>
  </si>
  <si>
    <t>KREON 25000</t>
  </si>
  <si>
    <t>PARACETAMOL HASCO</t>
  </si>
  <si>
    <t>0,12 G/5 ML</t>
  </si>
  <si>
    <t>150 G</t>
  </si>
  <si>
    <t>PARACETAMOL POLFA-ŁÓDŹ</t>
  </si>
  <si>
    <t>KALIPOZ PROLONGATUM</t>
  </si>
  <si>
    <t>0,75 G = 0,391 G POTASU</t>
  </si>
  <si>
    <t>PREDNISONE</t>
  </si>
  <si>
    <t>ENCORTON</t>
  </si>
  <si>
    <t>PROMAZINE</t>
  </si>
  <si>
    <t>PROMAZIN JELFA</t>
  </si>
  <si>
    <t>60 TABL. DRAŻOWANYCH</t>
  </si>
  <si>
    <t>PROPAFENONE</t>
  </si>
  <si>
    <t>RISPERIDONE</t>
  </si>
  <si>
    <t>RISPERIDON MEDOCHEMIE</t>
  </si>
  <si>
    <t>SERTRALINE</t>
  </si>
  <si>
    <t>SIRUPUS PINI COMPOSITUS</t>
  </si>
  <si>
    <t>SYROP SOSNOWY ZŁOŻONY AFLOFARM</t>
  </si>
  <si>
    <t>125 G</t>
  </si>
  <si>
    <t>SODIUM VALPROATE</t>
  </si>
  <si>
    <t>DEPAKINE CHRONO 500</t>
  </si>
  <si>
    <t>DEPAKINE CHRONO 300</t>
  </si>
  <si>
    <t>SPIRAMYCIN</t>
  </si>
  <si>
    <t>ROVAMYCINE</t>
  </si>
  <si>
    <t>1,5 MLN J.M. = 0,5 G</t>
  </si>
  <si>
    <t>SPIRONOLACTONE</t>
  </si>
  <si>
    <t>SPIRONOL</t>
  </si>
  <si>
    <t>BISEPTOL</t>
  </si>
  <si>
    <t>SULPIRIDE</t>
  </si>
  <si>
    <t>SULPIRYD PLIVA</t>
  </si>
  <si>
    <t>THEOVENT 300</t>
  </si>
  <si>
    <t>TOLPERISONE</t>
  </si>
  <si>
    <t>MYDOCALM</t>
  </si>
  <si>
    <t>VENLAFAXINE</t>
  </si>
  <si>
    <t>AXYVEN</t>
  </si>
  <si>
    <t>VINPOCETINE</t>
  </si>
  <si>
    <t>VINPOCETINE ESPEFA</t>
  </si>
  <si>
    <t>VECURONIUM BROMIDE</t>
  </si>
  <si>
    <t>NORCURON</t>
  </si>
  <si>
    <t>10 AMP. + ROZP. 1 ML</t>
  </si>
  <si>
    <t>KROPLE</t>
  </si>
  <si>
    <t>0,02G W KROPLI</t>
  </si>
  <si>
    <t>TRANEXAMIC ACID</t>
  </si>
  <si>
    <t>EXACYL</t>
  </si>
  <si>
    <t>KREON 10000</t>
  </si>
  <si>
    <t xml:space="preserve">50 KAPS. </t>
  </si>
  <si>
    <t>PREGIPS S</t>
  </si>
  <si>
    <t>OPASKA GIPSOWA</t>
  </si>
  <si>
    <t>4 M X 15 CM</t>
  </si>
  <si>
    <t>2 SZT.</t>
  </si>
  <si>
    <t>RĘKAWICE B/PUDROWE</t>
  </si>
  <si>
    <t>L</t>
  </si>
  <si>
    <t>OP X 100 SZT</t>
  </si>
  <si>
    <t>PODKŁAD</t>
  </si>
  <si>
    <t>90 CM X 60 CM</t>
  </si>
  <si>
    <t>5 SZT.</t>
  </si>
  <si>
    <t>S</t>
  </si>
  <si>
    <t>PLASTOVIS</t>
  </si>
  <si>
    <t>PRZYLEPIEC</t>
  </si>
  <si>
    <t>5 M X 5 CM</t>
  </si>
  <si>
    <t>1 SZT.</t>
  </si>
  <si>
    <t>PLASTOFIX</t>
  </si>
  <si>
    <t>10 M X 10 CM</t>
  </si>
  <si>
    <t>MATOVIS OPASKA DZIANA PODTRZYMUJĄCA</t>
  </si>
  <si>
    <t>BANDAŻ</t>
  </si>
  <si>
    <t>4 M X 5 CM</t>
  </si>
  <si>
    <t>4 M X 10 CM</t>
  </si>
  <si>
    <t>MATOPRO PODKŁAD</t>
  </si>
  <si>
    <t>1 SZT</t>
  </si>
  <si>
    <t>1 OP</t>
  </si>
  <si>
    <t xml:space="preserve">RĘKAWICE B/PUDROWE </t>
  </si>
  <si>
    <t>M</t>
  </si>
  <si>
    <t>3 M X 10 CM</t>
  </si>
  <si>
    <t>MATO SOFT SYNTHETIC</t>
  </si>
  <si>
    <t>12 SZT.</t>
  </si>
  <si>
    <t>RĘKAWICE CHIRURGICZNE WYJAŁOWIONE</t>
  </si>
  <si>
    <t>RĘKAWICE</t>
  </si>
  <si>
    <t>1 PARA</t>
  </si>
  <si>
    <t>RĘKAWICE ZABIEGOWE OCHRONNE NIESTERYLIZOWANE</t>
  </si>
  <si>
    <t>100 SZT.</t>
  </si>
  <si>
    <t>SENI STANDARD LARGE 3</t>
  </si>
  <si>
    <t>PIELUCHOMAJTKI</t>
  </si>
  <si>
    <t>100-150 CM</t>
  </si>
  <si>
    <t>30 SZT.</t>
  </si>
  <si>
    <t>SERWETA OPERACYJNA BAWEŁNIANA 2-WARSTWOWA Z NITKĄ RADIACYJNĄ I TASIEMKĄ</t>
  </si>
  <si>
    <t>SERWETA</t>
  </si>
  <si>
    <t>75 CM X 75 CM</t>
  </si>
  <si>
    <t>OP X 250 SZT</t>
  </si>
  <si>
    <t>GAZA OPATRUNKOWA BAWEŁNIANA NIESTERYLIZOWANA</t>
  </si>
  <si>
    <t>GAZA</t>
  </si>
  <si>
    <t>200 M X 90 CM</t>
  </si>
  <si>
    <t>200 m</t>
  </si>
  <si>
    <t>TAMPON</t>
  </si>
  <si>
    <t>2 M X 5 CM</t>
  </si>
  <si>
    <t>CODOFIX</t>
  </si>
  <si>
    <t>OPATRUNEK</t>
  </si>
  <si>
    <t>6: 10 M X 5-7 MM</t>
  </si>
  <si>
    <t>FIXOPORE S</t>
  </si>
  <si>
    <t>PLASTER OPATRUNKOWY</t>
  </si>
  <si>
    <t>50 SZT.</t>
  </si>
  <si>
    <t>25 SZT.</t>
  </si>
  <si>
    <t>FIXOVIS</t>
  </si>
  <si>
    <t>1 M X 6 CM</t>
  </si>
  <si>
    <t>3 M X 15 CM</t>
  </si>
  <si>
    <t>MATOCELL WATA CELULOZOWA</t>
  </si>
  <si>
    <t>WATA</t>
  </si>
  <si>
    <t>60 CM X 40 CM</t>
  </si>
  <si>
    <t>5 KG</t>
  </si>
  <si>
    <t>MATOCELL WATA CELULOZOWA HIGIENICZNA</t>
  </si>
  <si>
    <t>MATOCOMP KOMPRESY Z GAZY 17-NITKOWEJ 16 WARSTW NON STERILE</t>
  </si>
  <si>
    <t>KOMPRES</t>
  </si>
  <si>
    <t>5 CM X 5 CM</t>
  </si>
  <si>
    <t>7,5 CM X 7,5 CM</t>
  </si>
  <si>
    <t>MATOFLEX UNIVERSAL</t>
  </si>
  <si>
    <t>OPASKA ELASTYCZNA</t>
  </si>
  <si>
    <t>MATOCOMP KOMPRESY Z NITKĄ RADIACYJNĄ Z GAZY 17-NITKOWEJ NIEJAŁOWE 16 WARSTW</t>
  </si>
  <si>
    <t>NITKA RTG</t>
  </si>
  <si>
    <t>4: 10 M</t>
  </si>
  <si>
    <t>CHUSTA TRÓJKĄTNA BAWEŁNIANA</t>
  </si>
  <si>
    <t>SIATKA PODTRZYMUJĄCA OPATRUNEK</t>
  </si>
  <si>
    <t>GAZA 17-NITKOWA NIWEYJAŁOWIONA 200M X 90 CM *</t>
  </si>
  <si>
    <t>KOMRESY Z GAZY 17-NITKOWEJ 16 WARSTW 5 X 5 CM *</t>
  </si>
  <si>
    <t>KOMRESY Z GAZY 17-NITKOWEJ 16 WARSTW 7,5 X 7,5 CM *</t>
  </si>
  <si>
    <t>KOMRESY Z GAZY 17-NITKOWEJ 16 WARSTW 7,5 X 7,5 CM Z NITKĄ RTG*</t>
  </si>
  <si>
    <t>OPASKA DZIANA 5 CM  X 4 M</t>
  </si>
  <si>
    <t>OPASKA DZIANA 10 CM X 4 M</t>
  </si>
  <si>
    <t>OPASKA DZIANA 15 CM X 4 M</t>
  </si>
  <si>
    <t>OPASKA ELESTYCZNA 15 CM X 4 M</t>
  </si>
  <si>
    <t>OPASKA GIPSOWA 10 CM X 3 M</t>
  </si>
  <si>
    <t>OPASKA GIPSOWA 15 CM X 3 M</t>
  </si>
  <si>
    <t>3M X 10 CM</t>
  </si>
  <si>
    <t>PODKŁAD POD GIPS 100% POLIESTER</t>
  </si>
  <si>
    <t xml:space="preserve">PODKŁAD POD GIPS 100% POLIESTER </t>
  </si>
  <si>
    <t>RĘKAWICE LATEKSOWE BEZPUDROWE</t>
  </si>
  <si>
    <t>RĘKAWICE LATEKSOWE PUDROWANE</t>
  </si>
  <si>
    <t>RĘKAWICE CHIR. JAŁOWE</t>
  </si>
  <si>
    <t>RĘKAWICE ZABIEGOWE NITRYLOWE NIESTERYLIZOWANE</t>
  </si>
  <si>
    <t>RĘKAWICE NITRYLOWE PUDROWANE</t>
  </si>
  <si>
    <t>10 M X 5 CM</t>
  </si>
  <si>
    <t>50 X 50 CM</t>
  </si>
  <si>
    <t>TUPFERY KULE 20 X 20 CM Z NITKĄ RTG</t>
  </si>
  <si>
    <t>OP X 200 SZT.</t>
  </si>
  <si>
    <t>20 X 20 CM</t>
  </si>
  <si>
    <t>15 X 15 CM</t>
  </si>
  <si>
    <t>TUPFERY "FASOLKI" 9,5 X 9,5 CM Z NITKĄ RTG</t>
  </si>
  <si>
    <t>TUPFERY KULE 15 X 15 CM Z NITKĄ RTG</t>
  </si>
  <si>
    <t xml:space="preserve">9,5 X 9,5 CM </t>
  </si>
  <si>
    <t>PLASTER NA TKANINIE</t>
  </si>
  <si>
    <t>PLASTER HYPOALERGICZNY</t>
  </si>
  <si>
    <t xml:space="preserve">STERYLNY PLASTER Z CENTRALNYM OPATRUNKIEM </t>
  </si>
  <si>
    <t>MIN. WYMIAR 10 CM X 8 CM</t>
  </si>
  <si>
    <t>MIN. WYMIAR 15 CM X 8 CM</t>
  </si>
  <si>
    <t>MIN. WYMIAR 20 CM X 10 CM</t>
  </si>
  <si>
    <t>MIN. WYMIAR 25 CM X 10 CM</t>
  </si>
  <si>
    <t>PLASTER Z OPATRUNKIEM</t>
  </si>
  <si>
    <t>SERWETA OPERACYJNA Z GAZY 17-NITKOWEJ Z NITKĄ RTG I TASIEMKĄ *</t>
  </si>
  <si>
    <t>TUPFER Z GAZY 17-NITKOWEJ Z NITKA RTG*</t>
  </si>
  <si>
    <t>SETON Z GAZY 17-NITKOWEJ*</t>
  </si>
  <si>
    <t>SETON Z GAZY 17-NITKOWEJ Z NITKA RTG*</t>
  </si>
  <si>
    <t>PIELUCHOMAJTKI DLA DOROSŁYCH</t>
  </si>
  <si>
    <t>WATA CELULOZOWA</t>
  </si>
  <si>
    <t>SETONY Z GAZY 17-NITKOWEJ 4-WARSTWOWE JAŁOWE</t>
  </si>
  <si>
    <t xml:space="preserve">1 SZT. </t>
  </si>
  <si>
    <t>WATA BAWEŁNIANO-WISKOZOWA</t>
  </si>
  <si>
    <t>3 M X 14 CM</t>
  </si>
  <si>
    <t>2 M X 1 CM</t>
  </si>
  <si>
    <t>PASKI DO ZAMYKANIA RAN</t>
  </si>
  <si>
    <t>STERI STRIP</t>
  </si>
  <si>
    <t>3 MM X 75 MM X 5 SZT.</t>
  </si>
  <si>
    <t>1 SASZETKA</t>
  </si>
  <si>
    <t>50 X 51 CM X 80 SZT.</t>
  </si>
  <si>
    <t>PROXACIN 1%</t>
  </si>
  <si>
    <t>10 FIOL</t>
  </si>
  <si>
    <t>ALLANTOINE</t>
  </si>
  <si>
    <t>ALANTAN</t>
  </si>
  <si>
    <t>MAŚĆ</t>
  </si>
  <si>
    <t>ALLANTOINE+ZINC OXIDE</t>
  </si>
  <si>
    <t>ALANTAN - ZASYPKA</t>
  </si>
  <si>
    <t>PROSZEK</t>
  </si>
  <si>
    <t>ALUMINIUM ACETOTARTRATE</t>
  </si>
  <si>
    <t>ALTACET</t>
  </si>
  <si>
    <t>AMMONII BITUMINOSULFONATIS UNGUENTUM</t>
  </si>
  <si>
    <t>MAŚĆ ICHTIOLOWA</t>
  </si>
  <si>
    <t>BELLADONNAE RX/EX+BENZOCAINE+CHAMOMILLAE A/EX+GENTIANAE RX/EX+HIPPOCASTANI S/EX+TORMENTILLAE R/EX+VI</t>
  </si>
  <si>
    <t>HEMOROL</t>
  </si>
  <si>
    <t>CZOPKI</t>
  </si>
  <si>
    <t>BISACODYL</t>
  </si>
  <si>
    <t>BISACODYL GSK</t>
  </si>
  <si>
    <t>BORIC ACID</t>
  </si>
  <si>
    <t>BORASOL</t>
  </si>
  <si>
    <t>CHLORAMPHENICOL</t>
  </si>
  <si>
    <t>DETREOMYCYNA 2%</t>
  </si>
  <si>
    <t>CHLORQUINALDOL+METRONIDAZOLE</t>
  </si>
  <si>
    <t>GYNALGIN</t>
  </si>
  <si>
    <t>TABL. DOPOCHWOWE</t>
  </si>
  <si>
    <t>CLOTRIMAZOLE</t>
  </si>
  <si>
    <t>CLOTRIMAZOLUM HASCO</t>
  </si>
  <si>
    <t>KREM</t>
  </si>
  <si>
    <t>CLOTRIMAZOLUM GSK</t>
  </si>
  <si>
    <t>DELPHINII C.T</t>
  </si>
  <si>
    <t>DELACET</t>
  </si>
  <si>
    <t>DENOTIVIR</t>
  </si>
  <si>
    <t>VRATIZOLIN</t>
  </si>
  <si>
    <t>RELSED</t>
  </si>
  <si>
    <t>0,01 G/2,5 ML</t>
  </si>
  <si>
    <t>DICLOFENAC GSK</t>
  </si>
  <si>
    <t>SILOL UNIA</t>
  </si>
  <si>
    <t>AEROZOL</t>
  </si>
  <si>
    <t>0,2056 G/1 ML</t>
  </si>
  <si>
    <t>ETHACRIDINE</t>
  </si>
  <si>
    <t>RIVANOLUM</t>
  </si>
  <si>
    <t>ETHYL CHLORIDE</t>
  </si>
  <si>
    <t>AETHYLUM CHLORATUM</t>
  </si>
  <si>
    <t>70 G</t>
  </si>
  <si>
    <t>GLYCEROLI SUPPOSITORIA</t>
  </si>
  <si>
    <t>SUPPOSITORIA GLYCERINI</t>
  </si>
  <si>
    <t>HYDROGEN PEROXIDE</t>
  </si>
  <si>
    <t>WODA UTLENIONA</t>
  </si>
  <si>
    <t>LIDOCAIN-EGIS</t>
  </si>
  <si>
    <t>LIGNOCAINUM JELFA</t>
  </si>
  <si>
    <t>ŻEL A</t>
  </si>
  <si>
    <t>ŻEL U</t>
  </si>
  <si>
    <t>NYSTATYNA VP</t>
  </si>
  <si>
    <t>100000 J.M.</t>
  </si>
  <si>
    <t>0,125 G</t>
  </si>
  <si>
    <t>PHENOBARBITAL</t>
  </si>
  <si>
    <t>LUMINALUM</t>
  </si>
  <si>
    <t>PHENYLBUTAZONE</t>
  </si>
  <si>
    <t>BUTAPIRAZOL</t>
  </si>
  <si>
    <t>POTASSIUM PERMANGANATE</t>
  </si>
  <si>
    <t>KALIUM HYPERMANGANICUM GALENA</t>
  </si>
  <si>
    <t>PROGESTERONE</t>
  </si>
  <si>
    <t>LUTEINA</t>
  </si>
  <si>
    <t>SILVER SULFATHIAZOLE</t>
  </si>
  <si>
    <t>ARGOSULFAN 2%</t>
  </si>
  <si>
    <t>THIETHYLPERAZINE</t>
  </si>
  <si>
    <t>TORECAN</t>
  </si>
  <si>
    <t>0,0065 G</t>
  </si>
  <si>
    <t>70 g</t>
  </si>
  <si>
    <t>30 G</t>
  </si>
  <si>
    <t>100 G</t>
  </si>
  <si>
    <t>40 G</t>
  </si>
  <si>
    <t>400 G</t>
  </si>
  <si>
    <t>5 CZOPKÓW</t>
  </si>
  <si>
    <t>200 G</t>
  </si>
  <si>
    <t>10 CZOPKÓW</t>
  </si>
  <si>
    <t>10 TAB. VAG.</t>
  </si>
  <si>
    <t>12 CZOPKÓK</t>
  </si>
  <si>
    <t>HYDROCORISONUM</t>
  </si>
  <si>
    <t>20 G</t>
  </si>
  <si>
    <t>5 WLEWEK</t>
  </si>
  <si>
    <t>6 CZOPKÓW</t>
  </si>
  <si>
    <t>30 TABL.DOPOCH.</t>
  </si>
  <si>
    <t>38 G</t>
  </si>
  <si>
    <t>TORMENTILLE FORTE</t>
  </si>
  <si>
    <t>55 ML</t>
  </si>
  <si>
    <t>10 TABL. VAG.</t>
  </si>
  <si>
    <t xml:space="preserve">*NIE MNIEJ NIŻ 23 G/M 2 </t>
  </si>
  <si>
    <t>POVIDONE-IODINE</t>
  </si>
  <si>
    <t>BETADINE</t>
  </si>
  <si>
    <t>30 ML</t>
  </si>
  <si>
    <t>LIDOCAINE HYDROCHLORIDE+CHLORHEXIDINE DIDYDROCHLORIDE</t>
  </si>
  <si>
    <t>CATHJELL</t>
  </si>
  <si>
    <t>ŻEL</t>
  </si>
  <si>
    <t>12,5 G</t>
  </si>
  <si>
    <t>25 SZT</t>
  </si>
  <si>
    <t>500 G</t>
  </si>
  <si>
    <t>WATA OPATRUNKOWA</t>
  </si>
  <si>
    <t>100 ml</t>
  </si>
  <si>
    <t>ALBUMIN</t>
  </si>
  <si>
    <t>ALBUNORM 20%</t>
  </si>
  <si>
    <t>50 ML</t>
  </si>
  <si>
    <t>HUMAN ALBUMIN  20%</t>
  </si>
  <si>
    <t xml:space="preserve">10 BUTELEK </t>
  </si>
  <si>
    <t xml:space="preserve">IOHEXOL </t>
  </si>
  <si>
    <t>OMNIPAQUE 300 MG J/ML</t>
  </si>
  <si>
    <t xml:space="preserve">40 TABL. </t>
  </si>
  <si>
    <t>30 TABL. DRAŻ.</t>
  </si>
  <si>
    <t>XYLOMETAZOLINE</t>
  </si>
  <si>
    <t xml:space="preserve">XYLOMETAZOLIN </t>
  </si>
  <si>
    <t>KROPLE DO NOSA</t>
  </si>
  <si>
    <t>MUCOSOLVAN INHALACJE</t>
  </si>
  <si>
    <t>0,0075 G/1 ML</t>
  </si>
  <si>
    <t>BUDESONIDE</t>
  </si>
  <si>
    <t>PULMICORT</t>
  </si>
  <si>
    <t>0,001 G/2 ML = 0,5 MG/1 ML</t>
  </si>
  <si>
    <t>20 POJEMNIKÓW</t>
  </si>
  <si>
    <t>0,5 MG/2 ML = 0,25 MG/1 ML</t>
  </si>
  <si>
    <t>BEROTEC N 100</t>
  </si>
  <si>
    <t>0,1 MG W DAWCE</t>
  </si>
  <si>
    <t>200 DAWEK = 10 ML</t>
  </si>
  <si>
    <t>FENOTEROL+IPRATROPIUM BROMIDE</t>
  </si>
  <si>
    <t>BERODUAL</t>
  </si>
  <si>
    <t>20 ML</t>
  </si>
  <si>
    <t>BERODUAL N</t>
  </si>
  <si>
    <t>200 DAWEK</t>
  </si>
  <si>
    <t>NITROMINT</t>
  </si>
  <si>
    <t>0,4 MG W DAWCE</t>
  </si>
  <si>
    <t>200 DAWEK = 11 G</t>
  </si>
  <si>
    <t>IPRATROPIUM BROMIDE</t>
  </si>
  <si>
    <t>ATROVENT N</t>
  </si>
  <si>
    <t>0,02 MG W DAWCE</t>
  </si>
  <si>
    <t>VENTOLIN</t>
  </si>
  <si>
    <t>0,1 MG W DAWCE BEZFREONOWEJ</t>
  </si>
  <si>
    <t>SEVORANE *</t>
  </si>
  <si>
    <t>* PAROWNIKI ABBOTT</t>
  </si>
  <si>
    <t>SEVOFLUORANE</t>
  </si>
  <si>
    <t>THIAMAZOLE</t>
  </si>
  <si>
    <t>METIZOL</t>
  </si>
  <si>
    <t>AMBROHEXAL</t>
  </si>
  <si>
    <t>400 MG/ 1 ML</t>
  </si>
  <si>
    <t>TACLAR</t>
  </si>
  <si>
    <t>ACARBOSE</t>
  </si>
  <si>
    <t xml:space="preserve">ADEKSA </t>
  </si>
  <si>
    <t>50 MG</t>
  </si>
  <si>
    <t>100 MG</t>
  </si>
  <si>
    <t>SULFASALAZINE</t>
  </si>
  <si>
    <t>SALAZOPIRYNE EN</t>
  </si>
  <si>
    <t>TABL. DOJELIT.</t>
  </si>
  <si>
    <t>500 MG</t>
  </si>
  <si>
    <t>VITAMINUM B COMPOSITUM</t>
  </si>
  <si>
    <t>VIT.B COMP.</t>
  </si>
  <si>
    <t>AMOTAKS</t>
  </si>
  <si>
    <t>MILIFEN</t>
  </si>
  <si>
    <t>MIANSAGEN</t>
  </si>
  <si>
    <t>POLFENON MG 150</t>
  </si>
  <si>
    <t>SERTAGEN 50</t>
  </si>
  <si>
    <t>BACTRIM 480 MG</t>
  </si>
  <si>
    <t>ZOPICLONE</t>
  </si>
  <si>
    <t>SOMNOL 7,5 MG</t>
  </si>
  <si>
    <t>TABL.POWL.</t>
  </si>
  <si>
    <t>0,075G</t>
  </si>
  <si>
    <t>PYRIDOXINE</t>
  </si>
  <si>
    <t>VITAMINUM B 6</t>
  </si>
  <si>
    <t>TIANEPTINE</t>
  </si>
  <si>
    <t>COAXIL</t>
  </si>
  <si>
    <t>0,0125G</t>
  </si>
  <si>
    <t xml:space="preserve">KREM DO PIELĘGNACJI PODRAŻNIEŃ SKÓRY O DZIAŁ. ANTYSEPTYCZNYM I P/ZAPALNYM STOS. NA ODLEŻYNY I OPARZENIA </t>
  </si>
  <si>
    <t>SUDOCREM</t>
  </si>
  <si>
    <t>60G</t>
  </si>
  <si>
    <t>MANISOFT</t>
  </si>
  <si>
    <t>SKINMAN SCRUB</t>
  </si>
  <si>
    <t>SKINMAN SOFT</t>
  </si>
  <si>
    <t>1 L</t>
  </si>
  <si>
    <t>SKINSEPT PUR</t>
  </si>
  <si>
    <t>350 ML</t>
  </si>
  <si>
    <t>INCIDIN PLUS</t>
  </si>
  <si>
    <t>6000 ML</t>
  </si>
  <si>
    <t>2 L</t>
  </si>
  <si>
    <t>SANI-CLOTH ACTIVE</t>
  </si>
  <si>
    <t>125 SZT. POJEMNIK</t>
  </si>
  <si>
    <t>SEKU EXTRA</t>
  </si>
  <si>
    <t>CIDEX OPA</t>
  </si>
  <si>
    <t>3,78 L</t>
  </si>
  <si>
    <t>SKŁAD CHEMICZNY I ZASTOSOWANIE</t>
  </si>
  <si>
    <t>SKINSEPT COLOR</t>
  </si>
  <si>
    <t xml:space="preserve">TRICLOSAN                                                                                                                                                                                                                                                                                                                                                                                                                                                          PŁYN DO MYCIA SKÓRY O WŁAŚCIWOŚCIACH MIKROBÓJCZYCH                        </t>
  </si>
  <si>
    <t>ETANOL+NADTLENEK WODORU+DWUGLUKONIAN CHLORHEKSYDYNY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BŁON ŚLUZOWYCH W GINEKOLOGII I UROLOGII</t>
  </si>
  <si>
    <t>SKINSEPT MUCOSA</t>
  </si>
  <si>
    <t xml:space="preserve">PŁYN </t>
  </si>
  <si>
    <t>PRZYKŁADOWA NAZWA HANDLOWA</t>
  </si>
  <si>
    <t>ZAKRES DZIAŁANIA I CZAS</t>
  </si>
  <si>
    <t>PŁYN DO MYCIA RĄK BEZ MYDŁA O pH 5-5,5</t>
  </si>
  <si>
    <t xml:space="preserve">SEREMAN SENSITIVE FOAM </t>
  </si>
  <si>
    <t>200 ML Z POMPKĄ</t>
  </si>
  <si>
    <t>400 ML</t>
  </si>
  <si>
    <t>MIKROZID  AF</t>
  </si>
  <si>
    <t>ZAKRES I CZAS DZIAŁANIA</t>
  </si>
  <si>
    <t>POLSEPT</t>
  </si>
  <si>
    <t>ZAKRES I CZAS DZIALANIA</t>
  </si>
  <si>
    <t>SZEW PLECIONY , POLIGLIKOLOWY POWLEKANY, WCHŁANIALNY, CZAS CAŁKOWITEJ ABSORPCJI CAŁKOWITEJ ABSORPCJI 60-90 DNI.</t>
  </si>
  <si>
    <t>Lp.</t>
  </si>
  <si>
    <t>GRUBOŚĆ NITKI (USP)</t>
  </si>
  <si>
    <t>OPIS IGŁY</t>
  </si>
  <si>
    <t>SZACUNKOWE  12-M-CZNE ZAPOTRZEBOWANIE (saszetki)</t>
  </si>
  <si>
    <t>SZEW NYLONOWY , MONOFILAMENTOWY , NIEWCHŁANIALNY, DO SZYCIA SKÓRY.</t>
  </si>
  <si>
    <t>SZACUNKOWE 12 M-CZNE ZAPOTRZEBOWANIE (saszetki)</t>
  </si>
  <si>
    <t>WOREK 3-KOMOROWY DO ZYWIENIA POZAJELITOWEGO METODĄ "ALL  IN ONE" ZAWIERAJĄCE W SWOIM SKŁADZIE ROZTWÓR AMINOKWASÓW Z ELEKTROLITAMI,ROZTWÓR GLUKOZY I WAPNIA,EMULSJĘ TŁUSZCZOWĄ DO PODAWANIA DO ŻYŁ CENTRALNYCH 1400 KCAL  ZAWARTOŚĆ : AMINOKWASY 51 G; AZOT 8,1 G; GLUKOZA 150 G ; TŁUSZCE 60 G</t>
  </si>
  <si>
    <t>WOREK 3-KOMOROWY DO ZYWIENIA POZAJELITOWEGO METODĄ "ALL  IN ONE" ZAWIERAJĄCE W SWOIM SKŁADZIE ROZTWÓR AMINOKWASÓW Z ELEKTROLITAMI,ROZTWÓR GLUKOZY I WAPNIA,EMULSJĘ TŁUSZCZOWĄ DO PODAWANIA DO ŻYŁ OBWODOWYCH 1000 KCAL ZAWARTOŚĆ : AMINOKWASY 34 G ; AZOT 5,4 G; GLUKOZA 97 G; TŁUSZCZE 51 G</t>
  </si>
  <si>
    <t>MIESZANINA PIERWIASTKÓW ŚLADOWYCH PRZEZNACZONA JAKO DODATEK DO ŻYWIENIA POZAJELITOWEGO</t>
  </si>
  <si>
    <t>ROZTWÓR AMINOKWASÓW DO ŻYWIENIA POZAJELITOWEGO WSKAZANY PRZY CIĘŻKIEJ NIEWYDOLNOŚCI WĄTROBY</t>
  </si>
  <si>
    <t xml:space="preserve">JAKO SUBSTANCJA POMOCNICZA NIE MOŻE BYĆ ZASTOSOWANA GLUKOZA </t>
  </si>
  <si>
    <t>LINCOCIN</t>
  </si>
  <si>
    <t>NELOREN</t>
  </si>
  <si>
    <t>0,6G/2ML</t>
  </si>
  <si>
    <t>10%/10ML</t>
  </si>
  <si>
    <t>FINLEPSIN</t>
  </si>
  <si>
    <t>0,2G</t>
  </si>
  <si>
    <t xml:space="preserve">28 TABL. </t>
  </si>
  <si>
    <t>28 KAPS.</t>
  </si>
  <si>
    <t>ANIOSYME D.L.T.</t>
  </si>
  <si>
    <t>5 L</t>
  </si>
  <si>
    <t>STERANIOS</t>
  </si>
  <si>
    <t>THERMOSEPT ER</t>
  </si>
  <si>
    <t>THERMOSEPT ED</t>
  </si>
  <si>
    <t>BENZOCAINE</t>
  </si>
  <si>
    <t>BENZOKAINA</t>
  </si>
  <si>
    <t>SUBST.</t>
  </si>
  <si>
    <t>50 G</t>
  </si>
  <si>
    <t>CHLORHEXIDINE</t>
  </si>
  <si>
    <t>SPIRYTUS SKAŻONY HIBITANEM 0,5% COEL</t>
  </si>
  <si>
    <t>GLUKOZA</t>
  </si>
  <si>
    <t>1000 G</t>
  </si>
  <si>
    <t>LACTOSE</t>
  </si>
  <si>
    <t>LAKTOZA</t>
  </si>
  <si>
    <t>TALK</t>
  </si>
  <si>
    <t>PARAFFINUM LIQUIDUM</t>
  </si>
  <si>
    <t>PARAFINA CIEKŁA AFLOFARM</t>
  </si>
  <si>
    <t>800 G</t>
  </si>
  <si>
    <t>SILVER NITRATE</t>
  </si>
  <si>
    <t>SREBRA AZOTAN</t>
  </si>
  <si>
    <t>SODU WODOROWĘGLAN</t>
  </si>
  <si>
    <t>50,00 G</t>
  </si>
  <si>
    <t>SODIUM SALICYLATE</t>
  </si>
  <si>
    <t>SODU SALICYLAN</t>
  </si>
  <si>
    <t>ZINC OXIDE</t>
  </si>
  <si>
    <t>CYNKU TLENEK</t>
  </si>
  <si>
    <t>FLOCARE PUR</t>
  </si>
  <si>
    <t>ZGŁĘBNIK</t>
  </si>
  <si>
    <t>CH10 X 130 CM</t>
  </si>
  <si>
    <t>NUTRISON STANDARD</t>
  </si>
  <si>
    <t>PRZYRZĄD</t>
  </si>
  <si>
    <t>SZCZEPIONKA TĘŻCOWA 0,5 ML X 3 AMP</t>
  </si>
  <si>
    <t>VIPER ANTITOXIN</t>
  </si>
  <si>
    <t>ANTYTOKSYNA JADU ŻMIJ</t>
  </si>
  <si>
    <t>500 J.A./5 ML</t>
  </si>
  <si>
    <t>3/0</t>
  </si>
  <si>
    <t xml:space="preserve">3 X 45 </t>
  </si>
  <si>
    <t>DŁUGOŚĆ NITKI ( CM )</t>
  </si>
  <si>
    <t>BEZ IGŁY</t>
  </si>
  <si>
    <t>2/0</t>
  </si>
  <si>
    <t>4/0</t>
  </si>
  <si>
    <t xml:space="preserve">1/2 KOŁA ,17 MM ,OKRĄGŁA </t>
  </si>
  <si>
    <t xml:space="preserve">1/2 KOŁA ,26 MM ,OKRĄGŁA </t>
  </si>
  <si>
    <t>1/2 KOŁA , 30 MM , OKRĄGŁA</t>
  </si>
  <si>
    <t>1/2 KOŁA , 26 MM , OKRĄGŁA</t>
  </si>
  <si>
    <t>1/2 KOŁA , 37 MM , OKRĄGŁA</t>
  </si>
  <si>
    <t>1/2 KOŁA , 48 MM , OKRĄGŁA</t>
  </si>
  <si>
    <t>1/2 KOŁA , 76 MM , OKRĄGŁA</t>
  </si>
  <si>
    <t>1/2 KOŁA , 40 MM , OKRĄGŁA</t>
  </si>
  <si>
    <t>5/8 KOŁA , 26 MM , OKRĄGŁA</t>
  </si>
  <si>
    <t>150 PĘTLA</t>
  </si>
  <si>
    <t>3/8 KOŁA , 19 MM , ODWROTNIE TNĄCA</t>
  </si>
  <si>
    <t>3/8 KOŁA , 26 MM , ODWROTNIE TNĄCA</t>
  </si>
  <si>
    <t>3/8 KOŁA , 30 MM , ODWROTNIE TNĄCA</t>
  </si>
  <si>
    <t>3/8 KOŁA , 39 MM , ODWROTNIE TNĄCA</t>
  </si>
  <si>
    <t>3/8 KOŁA , 90 MM , ODWROTNIE TNĄCA</t>
  </si>
  <si>
    <t>3/8 KOŁA , 37 MM , ODWROTNIE TNĄCA</t>
  </si>
  <si>
    <t>SZEW SYNTETYCZNY , PLECIONY , POLIAMIDOWY, POWLEKANY SILIKONEM, NIEWCHŁANIALNY.</t>
  </si>
  <si>
    <t>SZEW SYNTETYCZNY , PLECIONY , POLIESTROWY , NIEWCHŁANIALNY.</t>
  </si>
  <si>
    <t xml:space="preserve">1/2 KOŁA , 30 MM , OKRĄGŁA </t>
  </si>
  <si>
    <t xml:space="preserve">1/2 KOŁA , 37 MM , OKRĄGŁA </t>
  </si>
  <si>
    <t>3/8 KOŁA , 76 MM  , ODWROTNIE TNĄCA</t>
  </si>
  <si>
    <t>SZEW METALOWY , POWLEKANY, TYPU VENTROFIL.</t>
  </si>
  <si>
    <t xml:space="preserve">1,3 mm </t>
  </si>
  <si>
    <t xml:space="preserve">Podstawą rozpatrywania oferty będzie uzyskanie pozytywnej opinii o niciach chirurgicznych wystawionych przez lekarzy zabiegowców . </t>
  </si>
  <si>
    <t>DOPUSZCZAMY TOLERANCJĘ PRZY DŁUGOŚCI NITKI  + /- 5 CM PRZY IGLE +/- 2 MM</t>
  </si>
  <si>
    <t>BEZZWROTNA PRÓBKA</t>
  </si>
  <si>
    <t>2 X 100 MM , ODWROTNIE TNĄCE</t>
  </si>
  <si>
    <t>POZ 1,4,6 OPAKOWANIA MUSZĄ PASOWAĆ DO DOZOWNIKÓW DERMADOS</t>
  </si>
  <si>
    <t xml:space="preserve">W PREPARATACH DO ODKAŻANIA SKÓRY NIE DOPUSZCZAMY POCHODNYCH FENOLOWYCH </t>
  </si>
  <si>
    <t>B ( TAKŻE MRSA ) ,V (  TAKŻE  HBV,HCV I HIV 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MIN</t>
  </si>
  <si>
    <t>B ( TAKŻE TBC ,MRSA )F , V ( TAKŻE HEPATITIS B , HIV , HERPES , ROTA , ADENO)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MIN ,  PRZY ZAGROŻENIACH WYDŁUZONY CZAS DO 2 MIN</t>
  </si>
  <si>
    <t>B , TBC ,F , V ( TAKŻE HBV , HIV , ROTA  I WIRUSY OPRYSZCZKI 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HIGIENICZNE ODKAŻANIE 0,5 MIN ; CHIRURGICZNE ODKAŻANIE 1,5 MIN WYKONYWANE 3-KROTNIE</t>
  </si>
  <si>
    <t xml:space="preserve">ALKOHOLIZOPROPYLOWY +CHLOREK BENZALKONIOWY+KWAS UNDECYLOWY                                                                                                                                                                                                                                                                                                                                                                                                                                                                                                                          PŁYN DO HIGIENICZNEGO I CHIRURGICZNEGO ODKAŻANIA RĄK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</si>
  <si>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B, F , V ( TAKŻE HERPES SIMPLEX , HBV I HIV)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DZIAŁANIA 1 MIN</t>
  </si>
  <si>
    <t>ETANOL+ALKOHOL IZOPROPYLOWY+ALKOHOLBENZYLOWY+ BARWNIK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SKÓRY PRZED ZABIEGAMI OPERACYJNYMI</t>
  </si>
  <si>
    <t xml:space="preserve">ETANOL+ALKOHOL IZOPROPYLOWY+ALKOHOL BENZYLOWY                                                                                                                                                                                                                                                                                                                                                                                   PREPARAT DO ODKAŻANIA SKÓRY PRZED INJEKCJAMI,PUNKCJAMI ,POBIERANIEM KRWI I SZCZEPIENIEM </t>
  </si>
  <si>
    <t>B,TBC,MRSA, F  , V (HBV,HIV, HERPES , ROTA , ADENO)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15 SEK ; PRZY ZAGROŻENIACH Z WYDŁUŻENIEM CZASU ODKAŻANIA  W ZALEŻNOŚCI OD TYPU WIRUSA DO 1 MIN LUB 2 MIN</t>
  </si>
  <si>
    <t>DELIKATNA PIANKA DO MYCIA DLA DZIECI OD 1 DNIA ŻYCIA I DLA ALERGIKÓW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BAZIE TENZYDU APG</t>
  </si>
  <si>
    <t>IMMUNOGLOULINUM HUMANUM TETANICUM</t>
  </si>
  <si>
    <t>TETANUS TOXOID</t>
  </si>
  <si>
    <t>AMP-STRZ.</t>
  </si>
  <si>
    <t>250J.M./1ML</t>
  </si>
  <si>
    <t>IGNATET 250 1 ML</t>
  </si>
  <si>
    <t>40 J.M /0,5 ML</t>
  </si>
  <si>
    <t xml:space="preserve">500 G </t>
  </si>
  <si>
    <t>SODU BENZOESAN</t>
  </si>
  <si>
    <t>TALCUM</t>
  </si>
  <si>
    <t>SODIUM BENZOATE</t>
  </si>
  <si>
    <t xml:space="preserve">DIETA KOMPLETNA , NORMOKALOPRYCZNA ( 1 KCAL/ML) ŻRÓDŁO BIAŁKA-KAZEINA,TŁUSZCZE MCT , WĘGLOWODANY-MALTODEKSTRYNY , BEZRESZTKOWA ,WOLNA OD LAKTOZY , BEZGLUTENOWA ,NISKA OSMOLARNOŚĆ </t>
  </si>
  <si>
    <t xml:space="preserve">ZGŁĘBNIK NOSOWO-JELITOWY  , WYMIENIALNY CO 6 TYGODNI </t>
  </si>
  <si>
    <t xml:space="preserve">FLOCARE - PRZYRZĄD UNIWERSALNY DO ŻYWIENIA DOJELITOWEGO W WERSJI GRAWITACYJNEJ </t>
  </si>
  <si>
    <t>ZESTAW SŁUŻĄCY DO POŁĄCZENIA OPAKOWANIA DIETY POZ 2 ZE ZGŁĘBNIKIEM POZ 1</t>
  </si>
  <si>
    <t>Sterylny pełnoochronny fartuch chirurgiczny (spełniający wymagania normy PN-EN 13795:2011), wykonany w całości z włókniny typu SMS lu SMMS o gramaturze min. 35 g/m2Fartuch wzmocniony od zewnątrz laminatem o gramaturze min 40g/m2 na rękawach i z przodu (na klatce piersiowej do końca dolnego brzegu fartucha), który chroni operatora przed przemakaniem płynów, u góry zapinane na rzepy, rękawy wykończone elastycznym, mankietem, troki łączone kartonikiem, sposób założenia i konstrukcja pozwalająca na aplikację fartucha zapewniającą zachowanie sterylności zarówno z przodu jak i z tyłu operatora, podwójnie pakowany wraz z dwiema serwetkami do osuszania rąk, kolor niebieski. Rękaw typu reglan, szwy wykonane metodą ultradźwiękową.</t>
  </si>
  <si>
    <t>FARTUCH</t>
  </si>
  <si>
    <t>SZT.</t>
  </si>
  <si>
    <t xml:space="preserve">OBŁOŻENIE OPERACYJNE UNIWERSLNE Z WŁÓKNINY </t>
  </si>
  <si>
    <t>KOMPLET</t>
  </si>
  <si>
    <t>PODKŁAD  240 X 150 CM Z PRZYLEPCEM ,  PODKŁAD 170 X 180 CM 1 SZT , SERWETY 90 X 75 CM 2 SZT , RĘCZNIKI 40 X 20 CM 4 SZT.</t>
  </si>
  <si>
    <t xml:space="preserve">NAZWA </t>
  </si>
  <si>
    <t xml:space="preserve">ZAWARTOŚĆ </t>
  </si>
  <si>
    <t>OBŁOŻENIE DO ARTROSKOPII KOLANA</t>
  </si>
  <si>
    <t>SERWETA 320 X 220 CM Z SAMOUSZCZELNIAJĄCYM OTWOREM O ŚR.+/- 7 CM  Z TORBĄ DO PRZECHWYTYWANIA PŁYNÓW , POKROWIEC NA KOŃCZYNĘ DOLNĄ 37 X 75 CM  , POKROWIEC NA STOLIK MAYO 79 X 145 CM , SERWTEA NA STOLIK 150 X 180 CM , RĘCZNIKI DO RĄK 30 X 40 CM 4 SZT ,TASMY SAMOPRZYLEPNE 9 X 49 CM 2 SZT</t>
  </si>
  <si>
    <t>FARTUCH J.U.</t>
  </si>
  <si>
    <t>ROZMIAR</t>
  </si>
  <si>
    <t>J.M.</t>
  </si>
  <si>
    <t xml:space="preserve">OBŁOŻENIE DO CESARSKIEGO CIĘCIA </t>
  </si>
  <si>
    <t xml:space="preserve">SERWETA DO CESARSKIEGO CIĘCIA W KSZTAŁCIE LITERY T 325 X 250 CM W KSZTAŁCIE LITERY T Z OTWOREM NA PŁYNY 35 X 35 CM , FOLIĄ CHIRURGICZNĄ I WORKIEM NA PŁYNY </t>
  </si>
  <si>
    <t>PDKŁAD NIEPRZEMAKALNY NAKOZETKOWY Z PERFORACJĄ 50 X 51 CM</t>
  </si>
  <si>
    <t>PODKŁAD NIEPRZEMAKALNY 2-WARSTWOWY 150 X 210 CM</t>
  </si>
  <si>
    <t>TENER II</t>
  </si>
  <si>
    <t>PDKŁAD</t>
  </si>
  <si>
    <t>150 X 210 CM</t>
  </si>
  <si>
    <t>2 KG</t>
  </si>
  <si>
    <t>PODKŁAD HIGIENICZNY  TYPU SENI SOFT Z WKŁADEM CHŁONNYM Z PULPY CELULOZOWEJ</t>
  </si>
  <si>
    <t>SERWETA OPERACYJNA BAWEŁNIANA 4-WARSTWOWA Z NITKĄ RADIACYJNĄ I TASIEMKĄ</t>
  </si>
  <si>
    <t>M-L</t>
  </si>
  <si>
    <t>XXL</t>
  </si>
  <si>
    <t>SPODENKI J.U.  DO KOLONOSKOPII ( GRAMATURA WŁÓKNINY  min 35g/m2)</t>
  </si>
  <si>
    <t>ULTRAAKTYWATOR</t>
  </si>
  <si>
    <t xml:space="preserve">ŚRODEK DO DEZYNFEKCJI NARZĘDZI LEKARSKICH  I INKUBATORÓW CZYNNIK DEZYNFEKUJĄCY AKTYWNY TLEN  SUBST.AKTYWNA NADWĘGLAN SODU </t>
  </si>
  <si>
    <t>B , TBC , F , V   CZAS DEZYNFEKCJI 30 MIN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DEZYNFEKCJI S -B , TBC , F , V , S 60 MIN</t>
  </si>
  <si>
    <t>KWAS FOSFOROWY , TENZYDY</t>
  </si>
  <si>
    <t>VIRKON</t>
  </si>
  <si>
    <t>MIN ZAKRES  B.TBC,F,V, 10 MIN, AKTYWNY 30 DNI</t>
  </si>
  <si>
    <t xml:space="preserve">GLUTARALDEHYDE 2% </t>
  </si>
  <si>
    <t>PREPARAT 3-ENZYMÓW DO MYCIA WSTĘPNEGO ENDOSKOPÓW</t>
  </si>
  <si>
    <t>JAKO PREPARATY RÓWNOWAŻNE TRAKTOWANE BĘDĄ TYLKO PREPARATY NALEŻĄCE DO TYCH SAMYCH GRUP CHEMICZNYCH</t>
  </si>
  <si>
    <t>PREPARATY MUSZĄ POSIADAĆ POZYTYWNĄ OPINIĘ FIRMY PENTAX  I KARL STORZ</t>
  </si>
  <si>
    <t>PASKI</t>
  </si>
  <si>
    <t>PREPARAT DO DEZYNFEKCJI W FORMIE PROSZKU CZYNNIK DEZYNFEKUJĄCY AKTYWNY TLEN</t>
  </si>
  <si>
    <t>200 GRAM</t>
  </si>
  <si>
    <t>2L</t>
  </si>
  <si>
    <t>PREPARAT DO MYCIA I WSTĘPNEJ DEZYNFEKCJI ZANIECZYSZCZONYCH NARZĘDZI CHIRURGICZNYCH I IN.WYROBÓW MEDYCZNYCH ZAWIERAJĄCY W SWOIM SKŁADZIE 3 ENZYMY</t>
  </si>
  <si>
    <t>OCTENISEPT</t>
  </si>
  <si>
    <t>KODAN TINKTUR FORTE BEZBARWNY</t>
  </si>
  <si>
    <t xml:space="preserve">OCENILIN ŻEL NA RANY </t>
  </si>
  <si>
    <t>ESSEMTAN</t>
  </si>
  <si>
    <t>PIANKA</t>
  </si>
  <si>
    <t>DZIAŁANIE B ,F</t>
  </si>
  <si>
    <t xml:space="preserve">PIANKA CZYSZCZĄCO-PIELĘGNUJĄCA  DO CZYSZCZENIA SKÓRY I BŁON ŚLUZOWCHY OKOLIC INTYMNYCH ALKOHOL BENZYLOWY I FENYLOETYLOWY </t>
  </si>
  <si>
    <t>PRPARAT DO ODKAŻANIA SKÓRY PRZED ZASTRZYKAMI BEZBARWNY 2-PROPANOL , 1- PROPANOL I2-BIPHENYLOL                                                                                                                                                                                                                                                                                                 MOŻLIWOŚĆ STOSOWANIA U DZIECI OD 1 DNIA ŻYCIA</t>
  </si>
  <si>
    <t xml:space="preserve">B , F  ,V      15 SEK            </t>
  </si>
  <si>
    <t>DICHLOROWODOREK OKTENIDYNY +ALKOHOL FENOKSYETYLOWY  PREPARAT DO ODKAŻANIA RAN , BŁON ŚLUZOWYCH ISKÓRY</t>
  </si>
  <si>
    <t>B , F , V  1 MIN</t>
  </si>
  <si>
    <t xml:space="preserve">PREPARAT DO ZWILŻANIA I 0CZYSZCZENIA POKRYTYCH NALOTEM , ZAINFEKOWANYCH ORAZ PRZEWLEKŁYCH RAN ZAWIERA DICHLOROWODOREK OKTENIDYNY </t>
  </si>
  <si>
    <t>POZOSTAWIENIE NA RANIE DO KILKU DNI</t>
  </si>
  <si>
    <t>SÓL SODOWA KWASU TRINITROOCTOWEGO+DIETANOLOAMINA DO MYCIA W MYJKACH AUTOMATYCZNYCH ENDOSKOPÓW</t>
  </si>
  <si>
    <t xml:space="preserve">B , TBC , F , V </t>
  </si>
  <si>
    <t>GLUTARALDEHYDE 20 % DO DEZYNFEKCJI W MYJKACH AUTOMATYCZNYCH ENDOSKOPÓW</t>
  </si>
  <si>
    <t>WAPNO SODOWANE Z INDYKATOREM</t>
  </si>
  <si>
    <t>GRANULAT</t>
  </si>
  <si>
    <t>ILOŚĆ JEDNOSTEK W OPAKOWANIU</t>
  </si>
  <si>
    <t>DRAGERSORB</t>
  </si>
  <si>
    <t>100 SZT</t>
  </si>
  <si>
    <t>PREPARAT DO DEZYNFEKCJI NARZĘDZI LEKARSKICH  ZAWIERA ALDEHYD GLUTAROWY ITRÓJETYLENOGLIKOL</t>
  </si>
  <si>
    <t>B , TBC , V (HBV , HIV) ROZTWÓR ROBOCZY 2% CZAS DEZYNFEKCJI 2 GODZ.</t>
  </si>
  <si>
    <t xml:space="preserve">PROSZEK </t>
  </si>
  <si>
    <t>CHUSTECZKI</t>
  </si>
  <si>
    <t>BEZALKOHOLOWE CHUSTECZKI DEZYNFEKUJĄCO-MYJĄCE DO DEZYNFEKCJI I MYCIA MAŁYCH POWIERZCHNI , SPRZĘTU MEDYCZNEGO</t>
  </si>
  <si>
    <t xml:space="preserve">B,F </t>
  </si>
  <si>
    <t>DEZYNFEKCJA POWIERZCHNI B , V,( HIV, HBV ,) F   ROZTWÓR ROBOCZY 2%                                                                                                                                                                                                                                                                                                                                                                             CZAS DEZYNFEKCJI 15 MIN</t>
  </si>
  <si>
    <t>ORTHO-PHTHALALDEHYDE PREPARAT DO DEZYNFEKCJI SPRZĘTU OKULISTYCZNEGO</t>
  </si>
  <si>
    <t>GOTOWY ALKOHOLOWY PREPARAT DO SZYBKIEJ DEZYNFEKCJI POWIERZCHNI  ZAWIERA ETANOL I PROPAN-1-OL</t>
  </si>
  <si>
    <t>1 L+POMPKA</t>
  </si>
  <si>
    <t>B  (MRSA) ,F V (ADENO , ROTA , HBV , HIV) CZAS DEZYNFEKCJI 1 MIN</t>
  </si>
  <si>
    <t>PREPARAR DO DEZYNFEKCJI POWIERZCHNI SUBSTANCJA AKTYWNA GLUKOPROTAMINA</t>
  </si>
  <si>
    <t>B, TBC ,F CZAS DEZYNFEKCJI 5 MIN ROZTWÓR ROBOCZY 2%</t>
  </si>
  <si>
    <t>FORMALINA BUFOROWANA FOSFORANAMI 4%</t>
  </si>
  <si>
    <t>1L</t>
  </si>
  <si>
    <t>FORMALDEHYD 10 % STABILIZOWANY FOSFORANAMI</t>
  </si>
  <si>
    <t>FORALDEHYDUM</t>
  </si>
  <si>
    <t>RANITIDINE</t>
  </si>
  <si>
    <t>RANIGAST</t>
  </si>
  <si>
    <t>0,15G</t>
  </si>
  <si>
    <t>KLARMIN</t>
  </si>
  <si>
    <t>14 TABL.</t>
  </si>
  <si>
    <t>LACIDOFIL</t>
  </si>
  <si>
    <t>60 SZT.</t>
  </si>
  <si>
    <t xml:space="preserve">LACTOBACILLUS SPP. DL A DZIECI I NIEMOWLĄT </t>
  </si>
  <si>
    <t>ACICLOVIR</t>
  </si>
  <si>
    <t>HEVIRAN</t>
  </si>
  <si>
    <t>0,4G</t>
  </si>
  <si>
    <t>0,005G</t>
  </si>
  <si>
    <t>10 fiol.</t>
  </si>
  <si>
    <t>0,1/5ML</t>
  </si>
  <si>
    <t>PIPERACILLIN</t>
  </si>
  <si>
    <t>1G</t>
  </si>
  <si>
    <t>0,25MG/ML</t>
  </si>
  <si>
    <t>20ML</t>
  </si>
  <si>
    <t xml:space="preserve">ATROVENT </t>
  </si>
  <si>
    <t>10MG/ML</t>
  </si>
  <si>
    <t>75G</t>
  </si>
  <si>
    <t>BENZYL BENZOATE</t>
  </si>
  <si>
    <t>SKIN PROTECT NOVOSCABIN</t>
  </si>
  <si>
    <t>120 ML</t>
  </si>
  <si>
    <t>BUDIAR</t>
  </si>
  <si>
    <t>0,2MG W DAWCE</t>
  </si>
  <si>
    <t>TRANXENE</t>
  </si>
  <si>
    <t>20MG/2ML</t>
  </si>
  <si>
    <t>WLEWKA</t>
  </si>
  <si>
    <t>OPIS</t>
  </si>
  <si>
    <t>BEBILON 1</t>
  </si>
  <si>
    <t>ZAWIERA IMMUNOFORTIS, LC PUFA , NUKLEOTYDY , NIE ZAWIERA GLUTENU WARTOŚĆ ENERGETYCZNA 275 KJ /66 KCAL</t>
  </si>
  <si>
    <t>MLEKO POCZĄTKOWE OD URODZENIA TYPU RTF ZMNIEJSZAJĄCE RYZYKO WYSTĄPIENIA ALERGII NA BIAŁKO MLEKA KROWIEGO</t>
  </si>
  <si>
    <t>MLEKO POCZĄTKOWE OD URODZENIA TYPU RTF PRZY NIETOLERANCJI POKARMOWEJ LUB ALERGII NA VBIAŁKO POKARMOWE (TAKŻE SOI I MLEKA KROWIEGO)</t>
  </si>
  <si>
    <t>BEBILON PEPTI 1</t>
  </si>
  <si>
    <t>ZAWIERA PREBIOTYKI 0,8/100ML , TŁUSZCZE LC PUFA                                WARTOŚĆ ENERGETYCZNA 66 KCAL/100 ML</t>
  </si>
  <si>
    <t>CEBION</t>
  </si>
  <si>
    <t>0,1G/ML</t>
  </si>
  <si>
    <t>DORZOLAMID+TIMOLOL</t>
  </si>
  <si>
    <t>COSOPT</t>
  </si>
  <si>
    <t>5G</t>
  </si>
  <si>
    <t>PODKŁAD HIGIENICZNY</t>
  </si>
  <si>
    <t>0,03G</t>
  </si>
  <si>
    <t>CLOPIDOGREL</t>
  </si>
  <si>
    <t>PLAVIX</t>
  </si>
  <si>
    <t>84 TABL.</t>
  </si>
  <si>
    <t>0,3G</t>
  </si>
  <si>
    <t>CEFAZOLIN*</t>
  </si>
  <si>
    <t>CEFOTAXIME*</t>
  </si>
  <si>
    <t>CEFUROXIME*</t>
  </si>
  <si>
    <t xml:space="preserve">*ANTYBIOTYKI DO STOSOWANIA OD 1 DNIA ŻYCIA </t>
  </si>
  <si>
    <t>BEBIKO 1</t>
  </si>
  <si>
    <t>ZAWIERA PREBIOTYKI 0,8G/100 ML , LC PUFA , NUKLEOTYDY.</t>
  </si>
  <si>
    <t>GRANUFLEX</t>
  </si>
  <si>
    <t>10 CM X 10 CM</t>
  </si>
  <si>
    <t>AQUACEL AG</t>
  </si>
  <si>
    <t>10 SZT.</t>
  </si>
  <si>
    <t>EQUISPON STANDARD</t>
  </si>
  <si>
    <t>GĄBKA</t>
  </si>
  <si>
    <t>8 CM X 5 CM X 1 CM</t>
  </si>
  <si>
    <t>40 CM X 10 CM</t>
  </si>
  <si>
    <t>20 CM X 15 CM</t>
  </si>
  <si>
    <t>OPIS OPATRUNKU</t>
  </si>
  <si>
    <t>GĄBKA ŻELATYNOWA</t>
  </si>
  <si>
    <t>JELONET</t>
  </si>
  <si>
    <t>SAMOPRZYLEPNY OPATRUNEK HYDROKOLOIDOWY DO RAN Z MAŁYM LUB UMIARKOWANYM WYSIĘKIEM ( KOMPOZYCJA TRZECH KOLOIDÓW : KARBOKSYMETYLOCELULOZY SODOWEJ , PEKTYNY I ŻELATYNY)</t>
  </si>
  <si>
    <t xml:space="preserve">STERYLNY OPATRUNEK Z GAZY BAWEŁNIANEJ NASĄCZONEJ PARAFINĄ </t>
  </si>
  <si>
    <t>OPATRUNEK TYPU HYDROFIBER Z SOLAMI SREBRA DO RAN ZAKAŻONYCH</t>
  </si>
  <si>
    <t>MEROPENEM</t>
  </si>
  <si>
    <t>MERONEM</t>
  </si>
  <si>
    <t>0,5G</t>
  </si>
  <si>
    <t>FLUDROCORTISONE+GRAMICIDIN+NEOMYCIN</t>
  </si>
  <si>
    <t>DICORTINEFF</t>
  </si>
  <si>
    <t xml:space="preserve">ZAWIESINA DO OCZU </t>
  </si>
  <si>
    <t>PREPARATY RÓWNOWAŻNE  TO LEKI Z TĄ SAMĄ SUBSTANCJĄ LECZNICZĄ I TAKIMI SAMYMI WSKAZANIAMI LECZNICZYMI W KARCIE CHARAKTERYSTYKI SUBSTANCJI LECZNICZEJ</t>
  </si>
  <si>
    <t>WSZYSTKIE ELEMNTY TEGO ZADANIA MUSZĄ BYĆ KOMPATYBILNE ZE SOBĄ I PRZEZSKÓRNA ENDOSKOPOWĄ GASTROSTOMIĄ  NUTRICIA</t>
  </si>
  <si>
    <t>TEST PASKOWY DO ANALIZY MOCZU NA OBECNOŚĆ KETONÓW</t>
  </si>
  <si>
    <t>KETO DIASTIX</t>
  </si>
  <si>
    <t>50 SZT</t>
  </si>
  <si>
    <t>ACETYLOCYSTEINE</t>
  </si>
  <si>
    <t>ACC</t>
  </si>
  <si>
    <t>TABL.MUS.</t>
  </si>
  <si>
    <t>0,6G</t>
  </si>
  <si>
    <t>OPIS PRODUKTU</t>
  </si>
  <si>
    <t>ROZTWÓR ROBOCZY 0,5% ZAKRES DZIAŁANIA B,TBC,V,F 5 MIN ROZTWÓR AKTYWNY 24 GODZ.</t>
  </si>
  <si>
    <t>PERMETHRINUM</t>
  </si>
  <si>
    <t>SORA FORTE</t>
  </si>
  <si>
    <t>SZAMPON LECZ.</t>
  </si>
  <si>
    <t>50ML</t>
  </si>
  <si>
    <t xml:space="preserve">28 KAPS. </t>
  </si>
  <si>
    <t xml:space="preserve">50 TABL. </t>
  </si>
  <si>
    <t>20 TABL. DRAŻ.</t>
  </si>
  <si>
    <t>60 TABL. DRAŻ.</t>
  </si>
  <si>
    <t xml:space="preserve">20 TABL. </t>
  </si>
  <si>
    <t xml:space="preserve">100 KAPS. </t>
  </si>
  <si>
    <t>7 TABL.</t>
  </si>
  <si>
    <r>
      <rPr>
        <b/>
        <sz val="11"/>
        <color theme="1"/>
        <rFont val="Calibri"/>
        <family val="2"/>
        <charset val="238"/>
        <scheme val="minor"/>
      </rPr>
      <t xml:space="preserve">2 X 10 ^ </t>
    </r>
    <r>
      <rPr>
        <b/>
        <i/>
        <sz val="9"/>
        <color theme="1"/>
        <rFont val="Calibri"/>
        <family val="2"/>
        <charset val="238"/>
        <scheme val="minor"/>
      </rPr>
      <t xml:space="preserve">9 CFU BAKTERII KWASU MLEKOWEGO </t>
    </r>
  </si>
  <si>
    <t>50 SASZETEK</t>
  </si>
  <si>
    <t>50 TABL. DOJELIT.</t>
  </si>
  <si>
    <t>500 TABL. W BLISTRACH</t>
  </si>
  <si>
    <t>24 KAPS.</t>
  </si>
  <si>
    <t xml:space="preserve">30 TABL. </t>
  </si>
  <si>
    <t xml:space="preserve">60 TABL. </t>
  </si>
  <si>
    <t>MUSI SPEŁNIAĆ NORMĘ EN 13795 Serwety dedykowane do pacjenta wykonane na całej powierzchni z laminatu minimum dwuwarstwowego o gramaturze min. 56g/m2.Pokrowiec na stolik MAYO składany teleskopowo do wewnątrz.W celu potwierdzenia wymogów SIWZ do oferty należy dołączyć karty danych technologicznych laminatów, z których wykonane są serwety .</t>
  </si>
  <si>
    <t>Wyroby z gazy będą stosowane do zabiegów chirurgicznych jako wyrób medyczny inwazyjny. Muszą być sklasyfikowane w klasie II a reguła 7 zgodnie z Rozporządzeniem Min. Zdrowia z 05 listopada 2010 r . w sprawie klasyfikacji wyrobów medycznych. Zgodnie z Farmakopeą VI wymaga się aby grubość pojedynczego włókna bawełnianego wynosiła min 15 tex. Na potwierdzenie spełniania wymagań należy załączyć kartę danych technicznych wystawioną przez producenta wyrobu.</t>
  </si>
  <si>
    <t>Stawka VAT</t>
  </si>
  <si>
    <t>WARTOŚĆ BRUTTO</t>
  </si>
  <si>
    <t>PŁYNY INFUZYJNE</t>
  </si>
  <si>
    <t>Ś.ODURZAJĄCE</t>
  </si>
  <si>
    <t>ANTYBIOTYKI 1</t>
  </si>
  <si>
    <t>AMOXICILLIN CLAVULANIC ACID</t>
  </si>
  <si>
    <t>LEKI SERVIER</t>
  </si>
  <si>
    <t>ŻYWIENIE POZAJELITOWE</t>
  </si>
  <si>
    <t>MLEKA DLA DZIECI</t>
  </si>
  <si>
    <t>PASKI DO GLUKOMETRU ACCU-CHEK</t>
  </si>
  <si>
    <t>ŚR.KONTRASTOWE</t>
  </si>
  <si>
    <t>PASKI KETONY W MOCZU</t>
  </si>
  <si>
    <t>OMEPRAZOL</t>
  </si>
  <si>
    <t>LEKI FIRMY LEK SANDOZ</t>
  </si>
  <si>
    <t>LEKI POLPHARMY</t>
  </si>
  <si>
    <t>LEKI PFIZERA</t>
  </si>
  <si>
    <t>LEKI WZF POLFA W-WA</t>
  </si>
  <si>
    <t>LEKI SANOFI</t>
  </si>
  <si>
    <t>LEKI OKULISTYCZNE</t>
  </si>
  <si>
    <t>LEKI STOSOWANE POZAJELITOWO</t>
  </si>
  <si>
    <t>LEKI DOUSTNE</t>
  </si>
  <si>
    <t>OPATRUNKI JAŁOWE</t>
  </si>
  <si>
    <t>PODKŁADY J.U.</t>
  </si>
  <si>
    <t>ZESTAWY DO ARTROSKOPII</t>
  </si>
  <si>
    <t>OPATRUNKI</t>
  </si>
  <si>
    <t>LEKI ZEW ,CZOPKI</t>
  </si>
  <si>
    <t>SZCZEPIONKI</t>
  </si>
  <si>
    <t>ALBUMINY</t>
  </si>
  <si>
    <t>SUBST.RECEPTUROWE</t>
  </si>
  <si>
    <t>ŻYWIENIE DOJELITOWE</t>
  </si>
  <si>
    <t>LEKI WZIEWNE</t>
  </si>
  <si>
    <t>ODKAŻANIE SKÓRY ,BŁ.ŚLU. I RAN</t>
  </si>
  <si>
    <t xml:space="preserve">ŚR. DO MYCIA I DEZYNF. SKÓRY I </t>
  </si>
  <si>
    <t>ŚR.DO DEZYNF.NARZĘDZI</t>
  </si>
  <si>
    <t>ŚR.DO DEZ. POWIERZ.</t>
  </si>
  <si>
    <t>Ś.DO DEZYNFEKCJI NARZĘDZI</t>
  </si>
  <si>
    <t>DEZYNFEKCJA ENDOSKOPÓW</t>
  </si>
  <si>
    <t>DEZYNFEKCJA MANUALNA ENDOSKOPÓW</t>
  </si>
  <si>
    <t>WAPNO SODOWANE</t>
  </si>
  <si>
    <t>SZEW POLIGLIKOLOWY</t>
  </si>
  <si>
    <t>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</si>
</sst>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Tabela -&quot;\ ##0"/>
  </numFmts>
  <fonts count="7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164" fontId="6" fillId="0" borderId="0" xfId="1" applyNumberFormat="1" applyFont="1" applyFill="1" applyBorder="1" applyAlignment="1">
      <alignment horizontal="centerContinuous"/>
    </xf>
    <xf numFmtId="0" fontId="0" fillId="0" borderId="1" xfId="0" applyBorder="1"/>
    <xf numFmtId="9" fontId="0" fillId="0" borderId="1" xfId="0" applyNumberFormat="1" applyBorder="1"/>
    <xf numFmtId="10" fontId="0" fillId="0" borderId="1" xfId="0" applyNumberFormat="1" applyBorder="1"/>
    <xf numFmtId="4" fontId="0" fillId="0" borderId="0" xfId="0" applyNumberFormat="1"/>
    <xf numFmtId="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9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0" fontId="0" fillId="0" borderId="1" xfId="0" applyFont="1" applyBorder="1"/>
    <xf numFmtId="0" fontId="4" fillId="0" borderId="1" xfId="0" applyFont="1" applyBorder="1"/>
    <xf numFmtId="0" fontId="0" fillId="0" borderId="1" xfId="0" applyBorder="1" applyAlignment="1"/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right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top" wrapText="1"/>
    </xf>
    <xf numFmtId="10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right" wrapText="1"/>
    </xf>
    <xf numFmtId="16" fontId="0" fillId="0" borderId="1" xfId="0" applyNumberFormat="1" applyBorder="1" applyAlignment="1">
      <alignment horizontal="center" vertical="center"/>
    </xf>
    <xf numFmtId="16" fontId="0" fillId="0" borderId="1" xfId="0" applyNumberFormat="1" applyBorder="1"/>
    <xf numFmtId="0" fontId="0" fillId="0" borderId="1" xfId="0" applyBorder="1" applyAlignment="1">
      <alignment horizontal="center"/>
    </xf>
    <xf numFmtId="9" fontId="2" fillId="0" borderId="1" xfId="0" applyNumberFormat="1" applyFont="1" applyBorder="1" applyAlignment="1">
      <alignment horizontal="right" vertical="top" wrapText="1"/>
    </xf>
    <xf numFmtId="9" fontId="0" fillId="0" borderId="1" xfId="0" applyNumberFormat="1" applyBorder="1" applyAlignment="1">
      <alignment horizontal="right" vertical="top"/>
    </xf>
    <xf numFmtId="4" fontId="0" fillId="0" borderId="0" xfId="0" applyNumberFormat="1" applyAlignment="1">
      <alignment horizontal="center"/>
    </xf>
    <xf numFmtId="2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</cellXfs>
  <cellStyles count="2">
    <cellStyle name="Normalny" xfId="0" builtinId="0"/>
    <cellStyle name="Procentowy_przepły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B1" workbookViewId="0">
      <selection activeCell="B28" sqref="B28:G29"/>
    </sheetView>
  </sheetViews>
  <sheetFormatPr defaultRowHeight="15" x14ac:dyDescent="0.25"/>
  <cols>
    <col min="1" max="1" width="5.42578125" customWidth="1"/>
    <col min="2" max="2" width="26.5703125" customWidth="1"/>
    <col min="3" max="3" width="55.42578125" customWidth="1"/>
    <col min="4" max="4" width="14.42578125" customWidth="1"/>
    <col min="5" max="5" width="21.85546875" customWidth="1"/>
    <col min="6" max="6" width="9.140625" style="12"/>
    <col min="7" max="8" width="9.42578125" style="12" customWidth="1"/>
    <col min="9" max="9" width="13.28515625" style="12" customWidth="1"/>
    <col min="10" max="10" width="9.140625" style="12"/>
  </cols>
  <sheetData>
    <row r="1" spans="1:11" x14ac:dyDescent="0.25">
      <c r="B1" s="8">
        <v>1</v>
      </c>
      <c r="C1" t="s">
        <v>1294</v>
      </c>
      <c r="J1" s="17">
        <f>SUM(I3:I24)</f>
        <v>0</v>
      </c>
      <c r="K1" s="17">
        <f>SUM(J3:J24)</f>
        <v>0</v>
      </c>
    </row>
    <row r="2" spans="1:11" s="6" customFormat="1" ht="25.5" x14ac:dyDescent="0.25">
      <c r="A2" s="14" t="s">
        <v>0</v>
      </c>
      <c r="B2" s="14" t="s">
        <v>11</v>
      </c>
      <c r="C2" s="14" t="s">
        <v>12</v>
      </c>
      <c r="D2" s="15" t="s">
        <v>13</v>
      </c>
      <c r="E2" s="15" t="s">
        <v>21</v>
      </c>
      <c r="F2" s="16" t="s">
        <v>24</v>
      </c>
      <c r="G2" s="16" t="s">
        <v>22</v>
      </c>
      <c r="H2" s="16" t="s">
        <v>1292</v>
      </c>
      <c r="I2" s="16" t="s">
        <v>23</v>
      </c>
      <c r="J2" s="16" t="s">
        <v>1293</v>
      </c>
    </row>
    <row r="3" spans="1:11" x14ac:dyDescent="0.25">
      <c r="A3" s="9">
        <v>1</v>
      </c>
      <c r="B3" s="9"/>
      <c r="C3" s="9" t="s">
        <v>367</v>
      </c>
      <c r="D3" s="9" t="s">
        <v>1</v>
      </c>
      <c r="E3" s="9" t="s">
        <v>4</v>
      </c>
      <c r="F3" s="13">
        <v>1500</v>
      </c>
      <c r="G3" s="13"/>
      <c r="H3" s="11"/>
      <c r="I3" s="13">
        <f>ROUND(G3*F3,2)</f>
        <v>0</v>
      </c>
      <c r="J3" s="13">
        <f>ROUND(I3*(1+H3),2)</f>
        <v>0</v>
      </c>
    </row>
    <row r="4" spans="1:11" x14ac:dyDescent="0.25">
      <c r="A4" s="9">
        <v>2</v>
      </c>
      <c r="B4" s="9"/>
      <c r="C4" s="9" t="s">
        <v>368</v>
      </c>
      <c r="D4" s="9" t="s">
        <v>1</v>
      </c>
      <c r="E4" s="9" t="s">
        <v>15</v>
      </c>
      <c r="F4" s="13">
        <v>6000</v>
      </c>
      <c r="G4" s="13"/>
      <c r="H4" s="11"/>
      <c r="I4" s="13">
        <f t="shared" ref="I4:I24" si="0">ROUND(G4*F4,2)</f>
        <v>0</v>
      </c>
      <c r="J4" s="13">
        <f t="shared" ref="J4:J24" si="1">ROUND(I4*(1+H4),2)</f>
        <v>0</v>
      </c>
    </row>
    <row r="5" spans="1:11" x14ac:dyDescent="0.25">
      <c r="A5" s="9">
        <v>3</v>
      </c>
      <c r="B5" s="9" t="s">
        <v>2</v>
      </c>
      <c r="C5" s="9" t="s">
        <v>3</v>
      </c>
      <c r="D5" s="9" t="s">
        <v>1</v>
      </c>
      <c r="E5" s="9" t="s">
        <v>4</v>
      </c>
      <c r="F5" s="13">
        <v>3200</v>
      </c>
      <c r="G5" s="13"/>
      <c r="H5" s="11"/>
      <c r="I5" s="13">
        <f t="shared" si="0"/>
        <v>0</v>
      </c>
      <c r="J5" s="13">
        <f t="shared" si="1"/>
        <v>0</v>
      </c>
    </row>
    <row r="6" spans="1:11" x14ac:dyDescent="0.25">
      <c r="A6" s="9">
        <v>4</v>
      </c>
      <c r="B6" s="9" t="s">
        <v>5</v>
      </c>
      <c r="C6" s="9" t="s">
        <v>369</v>
      </c>
      <c r="D6" s="9" t="s">
        <v>1</v>
      </c>
      <c r="E6" s="9" t="s">
        <v>4</v>
      </c>
      <c r="F6" s="13">
        <v>30</v>
      </c>
      <c r="G6" s="13"/>
      <c r="H6" s="11"/>
      <c r="I6" s="13">
        <f t="shared" si="0"/>
        <v>0</v>
      </c>
      <c r="J6" s="13">
        <f t="shared" si="1"/>
        <v>0</v>
      </c>
    </row>
    <row r="7" spans="1:11" x14ac:dyDescent="0.25">
      <c r="A7" s="9">
        <v>5</v>
      </c>
      <c r="B7" s="9" t="s">
        <v>6</v>
      </c>
      <c r="C7" s="9" t="s">
        <v>370</v>
      </c>
      <c r="D7" s="9" t="s">
        <v>1</v>
      </c>
      <c r="E7" s="9" t="s">
        <v>16</v>
      </c>
      <c r="F7" s="13">
        <v>1800</v>
      </c>
      <c r="G7" s="13"/>
      <c r="H7" s="11"/>
      <c r="I7" s="13">
        <f t="shared" si="0"/>
        <v>0</v>
      </c>
      <c r="J7" s="13">
        <f t="shared" si="1"/>
        <v>0</v>
      </c>
    </row>
    <row r="8" spans="1:11" x14ac:dyDescent="0.25">
      <c r="A8" s="9">
        <v>6</v>
      </c>
      <c r="B8" s="9" t="s">
        <v>6</v>
      </c>
      <c r="C8" s="9" t="s">
        <v>371</v>
      </c>
      <c r="D8" s="9" t="s">
        <v>1</v>
      </c>
      <c r="E8" s="9" t="s">
        <v>19</v>
      </c>
      <c r="F8" s="13">
        <v>440</v>
      </c>
      <c r="G8" s="13"/>
      <c r="H8" s="11"/>
      <c r="I8" s="13">
        <f t="shared" si="0"/>
        <v>0</v>
      </c>
      <c r="J8" s="13">
        <f t="shared" si="1"/>
        <v>0</v>
      </c>
    </row>
    <row r="9" spans="1:11" x14ac:dyDescent="0.25">
      <c r="A9" s="9">
        <v>7</v>
      </c>
      <c r="B9" s="9" t="s">
        <v>6</v>
      </c>
      <c r="C9" s="9" t="s">
        <v>370</v>
      </c>
      <c r="D9" s="9" t="s">
        <v>1</v>
      </c>
      <c r="E9" s="9" t="s">
        <v>15</v>
      </c>
      <c r="F9" s="13">
        <v>3260</v>
      </c>
      <c r="G9" s="13"/>
      <c r="H9" s="11"/>
      <c r="I9" s="13">
        <f t="shared" si="0"/>
        <v>0</v>
      </c>
      <c r="J9" s="13">
        <f t="shared" si="1"/>
        <v>0</v>
      </c>
    </row>
    <row r="10" spans="1:11" x14ac:dyDescent="0.25">
      <c r="A10" s="9">
        <v>8</v>
      </c>
      <c r="B10" s="9" t="s">
        <v>6</v>
      </c>
      <c r="C10" s="9" t="s">
        <v>372</v>
      </c>
      <c r="D10" s="9" t="s">
        <v>1</v>
      </c>
      <c r="E10" s="9" t="s">
        <v>15</v>
      </c>
      <c r="F10" s="13">
        <v>200</v>
      </c>
      <c r="G10" s="13"/>
      <c r="H10" s="11"/>
      <c r="I10" s="13">
        <f t="shared" si="0"/>
        <v>0</v>
      </c>
      <c r="J10" s="13">
        <f t="shared" si="1"/>
        <v>0</v>
      </c>
    </row>
    <row r="11" spans="1:11" x14ac:dyDescent="0.25">
      <c r="A11" s="9">
        <v>9</v>
      </c>
      <c r="B11" s="9" t="s">
        <v>6</v>
      </c>
      <c r="C11" s="9" t="s">
        <v>373</v>
      </c>
      <c r="D11" s="9" t="s">
        <v>1</v>
      </c>
      <c r="E11" s="9" t="s">
        <v>15</v>
      </c>
      <c r="F11" s="13">
        <v>40</v>
      </c>
      <c r="G11" s="13"/>
      <c r="H11" s="11"/>
      <c r="I11" s="13">
        <f t="shared" si="0"/>
        <v>0</v>
      </c>
      <c r="J11" s="13">
        <f t="shared" si="1"/>
        <v>0</v>
      </c>
    </row>
    <row r="12" spans="1:11" x14ac:dyDescent="0.25">
      <c r="A12" s="9">
        <v>10</v>
      </c>
      <c r="B12" s="9" t="s">
        <v>7</v>
      </c>
      <c r="C12" s="9" t="s">
        <v>374</v>
      </c>
      <c r="D12" s="9" t="s">
        <v>1</v>
      </c>
      <c r="E12" s="9" t="s">
        <v>15</v>
      </c>
      <c r="F12" s="13">
        <v>60</v>
      </c>
      <c r="G12" s="13"/>
      <c r="H12" s="11"/>
      <c r="I12" s="13">
        <f t="shared" si="0"/>
        <v>0</v>
      </c>
      <c r="J12" s="13">
        <f t="shared" si="1"/>
        <v>0</v>
      </c>
    </row>
    <row r="13" spans="1:11" x14ac:dyDescent="0.25">
      <c r="A13" s="9">
        <v>11</v>
      </c>
      <c r="B13" s="9" t="s">
        <v>381</v>
      </c>
      <c r="C13" s="9" t="s">
        <v>382</v>
      </c>
      <c r="D13" s="9" t="s">
        <v>1</v>
      </c>
      <c r="E13" s="9" t="s">
        <v>18</v>
      </c>
      <c r="F13" s="13">
        <v>600</v>
      </c>
      <c r="G13" s="13"/>
      <c r="H13" s="11"/>
      <c r="I13" s="13">
        <f t="shared" si="0"/>
        <v>0</v>
      </c>
      <c r="J13" s="13">
        <f t="shared" si="1"/>
        <v>0</v>
      </c>
    </row>
    <row r="14" spans="1:11" x14ac:dyDescent="0.25">
      <c r="A14" s="9">
        <v>12</v>
      </c>
      <c r="B14" s="9" t="s">
        <v>8</v>
      </c>
      <c r="C14" s="9" t="s">
        <v>375</v>
      </c>
      <c r="D14" s="9" t="s">
        <v>1</v>
      </c>
      <c r="E14" s="9" t="s">
        <v>18</v>
      </c>
      <c r="F14" s="13">
        <v>11000</v>
      </c>
      <c r="G14" s="13"/>
      <c r="H14" s="11"/>
      <c r="I14" s="13">
        <f t="shared" si="0"/>
        <v>0</v>
      </c>
      <c r="J14" s="13">
        <f t="shared" si="1"/>
        <v>0</v>
      </c>
    </row>
    <row r="15" spans="1:11" x14ac:dyDescent="0.25">
      <c r="A15" s="9">
        <v>13</v>
      </c>
      <c r="B15" s="9" t="s">
        <v>8</v>
      </c>
      <c r="C15" s="9" t="s">
        <v>376</v>
      </c>
      <c r="D15" s="9" t="s">
        <v>1</v>
      </c>
      <c r="E15" s="9" t="s">
        <v>19</v>
      </c>
      <c r="F15" s="13">
        <v>3160</v>
      </c>
      <c r="G15" s="13"/>
      <c r="H15" s="11"/>
      <c r="I15" s="13">
        <f t="shared" si="0"/>
        <v>0</v>
      </c>
      <c r="J15" s="13">
        <f t="shared" si="1"/>
        <v>0</v>
      </c>
    </row>
    <row r="16" spans="1:11" x14ac:dyDescent="0.25">
      <c r="A16" s="9">
        <v>14</v>
      </c>
      <c r="B16" s="9" t="s">
        <v>8</v>
      </c>
      <c r="C16" s="9" t="s">
        <v>376</v>
      </c>
      <c r="D16" s="9" t="s">
        <v>1</v>
      </c>
      <c r="E16" s="9" t="s">
        <v>4</v>
      </c>
      <c r="F16" s="13">
        <v>6700</v>
      </c>
      <c r="G16" s="13"/>
      <c r="H16" s="11"/>
      <c r="I16" s="13">
        <f t="shared" si="0"/>
        <v>0</v>
      </c>
      <c r="J16" s="13">
        <f t="shared" si="1"/>
        <v>0</v>
      </c>
    </row>
    <row r="17" spans="1:10" x14ac:dyDescent="0.25">
      <c r="A17" s="9">
        <v>15</v>
      </c>
      <c r="B17" s="9" t="s">
        <v>380</v>
      </c>
      <c r="C17" s="9" t="s">
        <v>376</v>
      </c>
      <c r="D17" s="9" t="s">
        <v>1</v>
      </c>
      <c r="E17" s="9" t="s">
        <v>361</v>
      </c>
      <c r="F17" s="13">
        <v>400</v>
      </c>
      <c r="G17" s="13"/>
      <c r="H17" s="11"/>
      <c r="I17" s="13">
        <f t="shared" si="0"/>
        <v>0</v>
      </c>
      <c r="J17" s="13">
        <f t="shared" si="1"/>
        <v>0</v>
      </c>
    </row>
    <row r="18" spans="1:10" x14ac:dyDescent="0.25">
      <c r="A18" s="9">
        <v>16</v>
      </c>
      <c r="B18" s="9" t="s">
        <v>380</v>
      </c>
      <c r="C18" s="9" t="s">
        <v>376</v>
      </c>
      <c r="D18" s="9" t="s">
        <v>1</v>
      </c>
      <c r="E18" s="9" t="s">
        <v>362</v>
      </c>
      <c r="F18" s="13">
        <v>16</v>
      </c>
      <c r="G18" s="13"/>
      <c r="H18" s="11"/>
      <c r="I18" s="13">
        <f t="shared" si="0"/>
        <v>0</v>
      </c>
      <c r="J18" s="13">
        <f t="shared" si="1"/>
        <v>0</v>
      </c>
    </row>
    <row r="19" spans="1:10" x14ac:dyDescent="0.25">
      <c r="A19" s="9">
        <v>17</v>
      </c>
      <c r="B19" s="9" t="s">
        <v>365</v>
      </c>
      <c r="C19" s="9" t="s">
        <v>375</v>
      </c>
      <c r="D19" s="9" t="s">
        <v>1</v>
      </c>
      <c r="E19" s="9" t="s">
        <v>15</v>
      </c>
      <c r="F19" s="13">
        <v>620</v>
      </c>
      <c r="G19" s="13"/>
      <c r="H19" s="11"/>
      <c r="I19" s="13">
        <f t="shared" si="0"/>
        <v>0</v>
      </c>
      <c r="J19" s="13">
        <f t="shared" si="1"/>
        <v>0</v>
      </c>
    </row>
    <row r="20" spans="1:10" x14ac:dyDescent="0.25">
      <c r="A20" s="9">
        <v>18</v>
      </c>
      <c r="B20" s="9"/>
      <c r="C20" s="9" t="s">
        <v>377</v>
      </c>
      <c r="D20" s="9" t="s">
        <v>1</v>
      </c>
      <c r="E20" s="9" t="s">
        <v>4</v>
      </c>
      <c r="F20" s="13">
        <v>100</v>
      </c>
      <c r="G20" s="13"/>
      <c r="H20" s="11"/>
      <c r="I20" s="13">
        <f t="shared" si="0"/>
        <v>0</v>
      </c>
      <c r="J20" s="13">
        <f t="shared" si="1"/>
        <v>0</v>
      </c>
    </row>
    <row r="21" spans="1:10" x14ac:dyDescent="0.25">
      <c r="A21" s="9">
        <v>19</v>
      </c>
      <c r="B21" s="9" t="s">
        <v>9</v>
      </c>
      <c r="C21" s="9" t="s">
        <v>378</v>
      </c>
      <c r="D21" s="9" t="s">
        <v>1</v>
      </c>
      <c r="E21" s="9" t="s">
        <v>15</v>
      </c>
      <c r="F21" s="13">
        <v>240</v>
      </c>
      <c r="G21" s="13"/>
      <c r="H21" s="11"/>
      <c r="I21" s="13">
        <f t="shared" si="0"/>
        <v>0</v>
      </c>
      <c r="J21" s="13">
        <f t="shared" si="1"/>
        <v>0</v>
      </c>
    </row>
    <row r="22" spans="1:10" x14ac:dyDescent="0.25">
      <c r="A22" s="9">
        <v>20</v>
      </c>
      <c r="B22" s="9" t="s">
        <v>9</v>
      </c>
      <c r="C22" s="9" t="s">
        <v>379</v>
      </c>
      <c r="D22" s="9" t="s">
        <v>1</v>
      </c>
      <c r="E22" s="9" t="s">
        <v>17</v>
      </c>
      <c r="F22" s="13">
        <v>180</v>
      </c>
      <c r="G22" s="13"/>
      <c r="H22" s="11"/>
      <c r="I22" s="13">
        <f t="shared" si="0"/>
        <v>0</v>
      </c>
      <c r="J22" s="13">
        <f t="shared" si="1"/>
        <v>0</v>
      </c>
    </row>
    <row r="23" spans="1:10" x14ac:dyDescent="0.25">
      <c r="A23" s="9">
        <v>21</v>
      </c>
      <c r="B23" s="9" t="s">
        <v>9</v>
      </c>
      <c r="C23" s="9" t="s">
        <v>379</v>
      </c>
      <c r="D23" s="9" t="s">
        <v>1</v>
      </c>
      <c r="E23" s="9" t="s">
        <v>15</v>
      </c>
      <c r="F23" s="13">
        <v>1160</v>
      </c>
      <c r="G23" s="13"/>
      <c r="H23" s="11"/>
      <c r="I23" s="13">
        <f t="shared" si="0"/>
        <v>0</v>
      </c>
      <c r="J23" s="13">
        <f t="shared" si="1"/>
        <v>0</v>
      </c>
    </row>
    <row r="24" spans="1:10" x14ac:dyDescent="0.25">
      <c r="A24" s="9">
        <v>22</v>
      </c>
      <c r="B24" s="9" t="s">
        <v>20</v>
      </c>
      <c r="C24" s="9" t="s">
        <v>10</v>
      </c>
      <c r="D24" s="9" t="s">
        <v>1</v>
      </c>
      <c r="E24" s="9" t="s">
        <v>17</v>
      </c>
      <c r="F24" s="13">
        <v>760</v>
      </c>
      <c r="G24" s="13"/>
      <c r="H24" s="11"/>
      <c r="I24" s="13">
        <f t="shared" si="0"/>
        <v>0</v>
      </c>
      <c r="J24" s="13">
        <f t="shared" si="1"/>
        <v>0</v>
      </c>
    </row>
    <row r="26" spans="1:10" x14ac:dyDescent="0.25">
      <c r="B26" s="55" t="s">
        <v>366</v>
      </c>
      <c r="C26" s="55"/>
    </row>
    <row r="28" spans="1:10" x14ac:dyDescent="0.25">
      <c r="B28" s="56" t="s">
        <v>1261</v>
      </c>
      <c r="C28" s="56"/>
      <c r="D28" s="56"/>
      <c r="E28" s="56"/>
      <c r="F28" s="56"/>
      <c r="G28" s="56"/>
      <c r="H28" s="7"/>
    </row>
    <row r="29" spans="1:10" x14ac:dyDescent="0.25">
      <c r="B29" s="56"/>
      <c r="C29" s="56"/>
      <c r="D29" s="56"/>
      <c r="E29" s="56"/>
      <c r="F29" s="56"/>
      <c r="G29" s="56"/>
    </row>
  </sheetData>
  <mergeCells count="2">
    <mergeCell ref="B26:C26"/>
    <mergeCell ref="B28:G2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H3" sqref="H3:I5"/>
    </sheetView>
  </sheetViews>
  <sheetFormatPr defaultRowHeight="15" x14ac:dyDescent="0.25"/>
  <cols>
    <col min="2" max="2" width="25.140625" customWidth="1"/>
    <col min="3" max="3" width="31.28515625" customWidth="1"/>
    <col min="5" max="5" width="24" customWidth="1"/>
    <col min="6" max="6" width="12.140625" customWidth="1"/>
    <col min="9" max="9" width="13.28515625" customWidth="1"/>
  </cols>
  <sheetData>
    <row r="1" spans="1:11" x14ac:dyDescent="0.25">
      <c r="B1" s="8">
        <f>'9ŻYWIENIE POZAJELITOWE'!B1+1</f>
        <v>10</v>
      </c>
      <c r="C1" t="s">
        <v>1300</v>
      </c>
      <c r="J1" s="12">
        <f>SUM(J3:J5)</f>
        <v>0</v>
      </c>
      <c r="K1" s="12">
        <f>SUM(K3:K5)</f>
        <v>0</v>
      </c>
    </row>
    <row r="2" spans="1:11" s="6" customFormat="1" ht="30" x14ac:dyDescent="0.25">
      <c r="A2" s="14" t="s">
        <v>0</v>
      </c>
      <c r="B2" s="14" t="s">
        <v>1216</v>
      </c>
      <c r="C2" s="14" t="s">
        <v>984</v>
      </c>
      <c r="D2" s="20" t="s">
        <v>13</v>
      </c>
      <c r="E2" s="20" t="s">
        <v>1216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ht="75" x14ac:dyDescent="0.25">
      <c r="A3" s="22">
        <v>1</v>
      </c>
      <c r="B3" s="23" t="s">
        <v>1219</v>
      </c>
      <c r="C3" s="23" t="s">
        <v>1238</v>
      </c>
      <c r="D3" s="24" t="s">
        <v>352</v>
      </c>
      <c r="E3" s="25" t="s">
        <v>1239</v>
      </c>
      <c r="F3" s="25" t="s">
        <v>613</v>
      </c>
      <c r="G3" s="25">
        <v>72</v>
      </c>
      <c r="H3" s="25"/>
      <c r="I3" s="49"/>
      <c r="J3" s="13">
        <f>ROUND(H3*G3,2)</f>
        <v>0</v>
      </c>
      <c r="K3" s="13">
        <f>ROUND(J3*(1+I3),2)</f>
        <v>0</v>
      </c>
    </row>
    <row r="4" spans="1:11" ht="105" x14ac:dyDescent="0.25">
      <c r="A4" s="22">
        <v>2</v>
      </c>
      <c r="B4" s="23" t="s">
        <v>1219</v>
      </c>
      <c r="C4" s="22" t="s">
        <v>1217</v>
      </c>
      <c r="D4" s="22" t="s">
        <v>352</v>
      </c>
      <c r="E4" s="23" t="s">
        <v>1218</v>
      </c>
      <c r="F4" s="22" t="s">
        <v>613</v>
      </c>
      <c r="G4" s="22">
        <v>72</v>
      </c>
      <c r="H4" s="22"/>
      <c r="I4" s="50"/>
      <c r="J4" s="13">
        <f>ROUND(H4*G4,2)</f>
        <v>0</v>
      </c>
      <c r="K4" s="13">
        <f>ROUND(J4*(1+I4),2)</f>
        <v>0</v>
      </c>
    </row>
    <row r="5" spans="1:11" ht="105" x14ac:dyDescent="0.25">
      <c r="A5" s="9"/>
      <c r="B5" s="23" t="s">
        <v>1220</v>
      </c>
      <c r="C5" s="22" t="s">
        <v>1221</v>
      </c>
      <c r="D5" s="22" t="s">
        <v>352</v>
      </c>
      <c r="E5" s="23" t="s">
        <v>1222</v>
      </c>
      <c r="F5" s="22" t="s">
        <v>613</v>
      </c>
      <c r="G5" s="22">
        <v>72</v>
      </c>
      <c r="H5" s="22"/>
      <c r="I5" s="50"/>
      <c r="J5" s="13">
        <f>ROUND(H5*G5,2)</f>
        <v>0</v>
      </c>
      <c r="K5" s="13">
        <f>ROUND(J5*(1+I5),2)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B8" sqref="B8:K9"/>
    </sheetView>
  </sheetViews>
  <sheetFormatPr defaultRowHeight="15" x14ac:dyDescent="0.25"/>
  <cols>
    <col min="2" max="2" width="30.28515625" customWidth="1"/>
    <col min="3" max="3" width="29.7109375" customWidth="1"/>
    <col min="5" max="5" width="19.85546875" customWidth="1"/>
    <col min="6" max="6" width="16.85546875" customWidth="1"/>
    <col min="9" max="9" width="12.7109375" customWidth="1"/>
  </cols>
  <sheetData>
    <row r="1" spans="1:11" x14ac:dyDescent="0.25">
      <c r="B1" s="8">
        <f>'10MLEKA DLA DZIECI'!B1+1</f>
        <v>11</v>
      </c>
      <c r="C1" t="s">
        <v>105</v>
      </c>
      <c r="J1" s="12">
        <f>SUM(J3:J4)</f>
        <v>0</v>
      </c>
      <c r="K1" s="12">
        <f>SUM(K3:K4)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105</v>
      </c>
      <c r="C3" s="9" t="s">
        <v>108</v>
      </c>
      <c r="D3" s="9" t="s">
        <v>1</v>
      </c>
      <c r="E3" s="9" t="s">
        <v>106</v>
      </c>
      <c r="F3" s="9" t="s">
        <v>109</v>
      </c>
      <c r="G3" s="9">
        <v>9</v>
      </c>
      <c r="H3" s="9"/>
      <c r="I3" s="10"/>
      <c r="J3" s="13">
        <f>ROUND(H3*G3,2)</f>
        <v>0</v>
      </c>
      <c r="K3" s="13">
        <f>ROUND(J3*(1+I3),2)</f>
        <v>0</v>
      </c>
    </row>
    <row r="4" spans="1:11" x14ac:dyDescent="0.25">
      <c r="A4" s="9">
        <v>2</v>
      </c>
      <c r="B4" s="9" t="s">
        <v>105</v>
      </c>
      <c r="C4" s="9" t="s">
        <v>108</v>
      </c>
      <c r="D4" s="9" t="s">
        <v>1</v>
      </c>
      <c r="E4" s="9" t="s">
        <v>107</v>
      </c>
      <c r="F4" s="9" t="s">
        <v>110</v>
      </c>
      <c r="G4" s="9">
        <v>300</v>
      </c>
      <c r="H4" s="9"/>
      <c r="I4" s="10"/>
      <c r="J4" s="13">
        <f>ROUND(H4*G4,2)</f>
        <v>0</v>
      </c>
      <c r="K4" s="13">
        <f>ROUND(J4*(1+I4),2)</f>
        <v>0</v>
      </c>
    </row>
    <row r="6" spans="1:11" x14ac:dyDescent="0.25">
      <c r="B6" t="s">
        <v>1005</v>
      </c>
    </row>
    <row r="8" spans="1:11" x14ac:dyDescent="0.25">
      <c r="B8" s="57" t="s">
        <v>1261</v>
      </c>
      <c r="C8" s="57"/>
      <c r="D8" s="57"/>
      <c r="E8" s="57"/>
      <c r="F8" s="57"/>
      <c r="G8" s="57"/>
      <c r="H8" s="57"/>
      <c r="I8" s="57"/>
      <c r="J8" s="57"/>
      <c r="K8" s="57"/>
    </row>
    <row r="9" spans="1:11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</sheetData>
  <mergeCells count="1">
    <mergeCell ref="B8:K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H3" sqref="H3:I4"/>
    </sheetView>
  </sheetViews>
  <sheetFormatPr defaultRowHeight="15" x14ac:dyDescent="0.25"/>
  <cols>
    <col min="2" max="2" width="31.7109375" customWidth="1"/>
    <col min="3" max="3" width="19.7109375" customWidth="1"/>
    <col min="5" max="5" width="17.5703125" customWidth="1"/>
    <col min="6" max="6" width="14.140625" customWidth="1"/>
    <col min="8" max="8" width="12" customWidth="1"/>
    <col min="9" max="9" width="17.85546875" customWidth="1"/>
  </cols>
  <sheetData>
    <row r="1" spans="1:11" x14ac:dyDescent="0.25">
      <c r="B1" s="8">
        <f>'11PARACETAMOL'!B1+1</f>
        <v>12</v>
      </c>
      <c r="C1" t="s">
        <v>111</v>
      </c>
      <c r="J1" s="12">
        <f>SUM(J3:J4)</f>
        <v>0</v>
      </c>
      <c r="K1" s="12">
        <f>SUM(K3:K4)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111</v>
      </c>
      <c r="C3" s="9" t="s">
        <v>112</v>
      </c>
      <c r="D3" s="9" t="s">
        <v>1</v>
      </c>
      <c r="E3" s="9" t="s">
        <v>113</v>
      </c>
      <c r="F3" s="9" t="s">
        <v>114</v>
      </c>
      <c r="G3" s="9">
        <v>60</v>
      </c>
      <c r="H3" s="9"/>
      <c r="I3" s="10"/>
      <c r="J3" s="13">
        <f>ROUND(H3*G3,2)</f>
        <v>0</v>
      </c>
      <c r="K3" s="13">
        <f>ROUND(J3*(1+I3),2)</f>
        <v>0</v>
      </c>
    </row>
    <row r="4" spans="1:11" x14ac:dyDescent="0.25">
      <c r="A4" s="9">
        <v>2</v>
      </c>
      <c r="B4" s="9" t="s">
        <v>111</v>
      </c>
      <c r="C4" s="9" t="s">
        <v>112</v>
      </c>
      <c r="D4" s="9" t="s">
        <v>1</v>
      </c>
      <c r="E4" s="9" t="s">
        <v>115</v>
      </c>
      <c r="F4" s="9" t="s">
        <v>114</v>
      </c>
      <c r="G4" s="9">
        <v>60</v>
      </c>
      <c r="H4" s="9"/>
      <c r="I4" s="10"/>
      <c r="J4" s="13">
        <f>ROUND(H4*G4,2)</f>
        <v>0</v>
      </c>
      <c r="K4" s="13">
        <f>ROUND(J4*(1+I4),2)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H3" sqref="H3:I3"/>
    </sheetView>
  </sheetViews>
  <sheetFormatPr defaultRowHeight="15" x14ac:dyDescent="0.25"/>
  <cols>
    <col min="2" max="3" width="18.5703125" customWidth="1"/>
    <col min="4" max="4" width="14.7109375" customWidth="1"/>
    <col min="5" max="5" width="21.5703125" customWidth="1"/>
    <col min="6" max="6" width="18.7109375" customWidth="1"/>
    <col min="8" max="8" width="16.28515625" customWidth="1"/>
    <col min="9" max="9" width="18" customWidth="1"/>
  </cols>
  <sheetData>
    <row r="1" spans="1:11" x14ac:dyDescent="0.25">
      <c r="B1" s="8">
        <f>'12CISATRACURIUM'!B1+1</f>
        <v>13</v>
      </c>
      <c r="C1" t="s">
        <v>169</v>
      </c>
      <c r="J1" s="12">
        <f>SUM(J3:J4)</f>
        <v>0</v>
      </c>
      <c r="K1" s="12">
        <f>SUM(K3:K4)</f>
        <v>0</v>
      </c>
    </row>
    <row r="2" spans="1:11" s="6" customFormat="1" ht="45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169</v>
      </c>
      <c r="C3" s="9" t="s">
        <v>795</v>
      </c>
      <c r="D3" s="9" t="s">
        <v>1</v>
      </c>
      <c r="E3" s="9" t="s">
        <v>462</v>
      </c>
      <c r="F3" s="9" t="s">
        <v>796</v>
      </c>
      <c r="G3" s="9">
        <v>410</v>
      </c>
      <c r="H3" s="9"/>
      <c r="I3" s="10"/>
      <c r="J3" s="13">
        <f>ROUND(H3*G3,2)</f>
        <v>0</v>
      </c>
      <c r="K3" s="13">
        <f>ROUND(J3*(1+I3),2)</f>
        <v>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H3" sqref="H3:I3"/>
    </sheetView>
  </sheetViews>
  <sheetFormatPr defaultRowHeight="15" x14ac:dyDescent="0.25"/>
  <cols>
    <col min="2" max="2" width="44.42578125" customWidth="1"/>
    <col min="3" max="3" width="18.5703125" customWidth="1"/>
    <col min="4" max="4" width="17.5703125" customWidth="1"/>
    <col min="6" max="6" width="17.5703125" customWidth="1"/>
  </cols>
  <sheetData>
    <row r="1" spans="1:11" x14ac:dyDescent="0.25">
      <c r="B1" s="8">
        <f>'13CIPROFLOXACIN'!B1+1</f>
        <v>14</v>
      </c>
      <c r="C1" t="s">
        <v>1301</v>
      </c>
      <c r="J1" s="12">
        <f>SUM(J3:J4)</f>
        <v>0</v>
      </c>
      <c r="K1" s="12">
        <f>SUM(K3:K4)</f>
        <v>0</v>
      </c>
    </row>
    <row r="2" spans="1:11" s="3" customFormat="1" ht="30" x14ac:dyDescent="0.25">
      <c r="A2" s="19" t="s">
        <v>0</v>
      </c>
      <c r="B2" s="19" t="s">
        <v>11</v>
      </c>
      <c r="C2" s="19" t="s">
        <v>12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123</v>
      </c>
      <c r="C3" s="9" t="s">
        <v>120</v>
      </c>
      <c r="D3" s="9" t="s">
        <v>121</v>
      </c>
      <c r="E3" s="9"/>
      <c r="F3" s="9" t="s">
        <v>122</v>
      </c>
      <c r="G3" s="9">
        <v>220</v>
      </c>
      <c r="H3" s="9"/>
      <c r="I3" s="10"/>
      <c r="J3" s="13">
        <f>ROUND(H3*G3,2)</f>
        <v>0</v>
      </c>
      <c r="K3" s="13">
        <f>ROUND(J3*(1+I3),2)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H3" sqref="H3:I4"/>
    </sheetView>
  </sheetViews>
  <sheetFormatPr defaultRowHeight="15" x14ac:dyDescent="0.25"/>
  <cols>
    <col min="2" max="2" width="27" customWidth="1"/>
    <col min="3" max="3" width="31.42578125" customWidth="1"/>
    <col min="4" max="4" width="16.7109375" customWidth="1"/>
    <col min="5" max="5" width="21.7109375" customWidth="1"/>
    <col min="6" max="6" width="26" customWidth="1"/>
    <col min="9" max="9" width="12" customWidth="1"/>
  </cols>
  <sheetData>
    <row r="1" spans="1:11" x14ac:dyDescent="0.25">
      <c r="B1" s="8">
        <f>'14PASKI DO GLUKOMETRU ACCU-CHEK'!B1+1</f>
        <v>15</v>
      </c>
      <c r="C1" t="s">
        <v>1302</v>
      </c>
      <c r="J1" s="12">
        <f>SUM(J3:J4)</f>
        <v>0</v>
      </c>
      <c r="K1" s="12">
        <f>SUM(K3:K4)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124</v>
      </c>
      <c r="C3" s="9" t="s">
        <v>125</v>
      </c>
      <c r="D3" s="9" t="s">
        <v>126</v>
      </c>
      <c r="E3" s="9" t="s">
        <v>127</v>
      </c>
      <c r="F3" s="9" t="s">
        <v>128</v>
      </c>
      <c r="G3" s="9">
        <v>20</v>
      </c>
      <c r="H3" s="9"/>
      <c r="I3" s="10"/>
      <c r="J3" s="13">
        <f>ROUND(H3*G3,2)</f>
        <v>0</v>
      </c>
      <c r="K3" s="13">
        <f>ROUND(J3*(1+I3),2)</f>
        <v>0</v>
      </c>
    </row>
    <row r="4" spans="1:11" x14ac:dyDescent="0.25">
      <c r="A4" s="9">
        <v>2</v>
      </c>
      <c r="B4" s="9" t="s">
        <v>898</v>
      </c>
      <c r="C4" s="9" t="s">
        <v>899</v>
      </c>
      <c r="D4" s="9" t="s">
        <v>1</v>
      </c>
      <c r="E4" s="9" t="s">
        <v>129</v>
      </c>
      <c r="F4" s="9" t="s">
        <v>897</v>
      </c>
      <c r="G4" s="9">
        <v>18</v>
      </c>
      <c r="H4" s="9"/>
      <c r="I4" s="10"/>
      <c r="J4" s="13">
        <f>ROUND(H4*G4,2)</f>
        <v>0</v>
      </c>
      <c r="K4" s="13">
        <f>ROUND(J4*(1+I4),2)</f>
        <v>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I4" sqref="I4"/>
    </sheetView>
  </sheetViews>
  <sheetFormatPr defaultRowHeight="15" x14ac:dyDescent="0.25"/>
  <cols>
    <col min="1" max="1" width="14" customWidth="1"/>
    <col min="2" max="2" width="22.85546875" customWidth="1"/>
    <col min="3" max="3" width="22.42578125" customWidth="1"/>
    <col min="6" max="6" width="14.28515625" customWidth="1"/>
    <col min="9" max="9" width="13.28515625" customWidth="1"/>
  </cols>
  <sheetData>
    <row r="1" spans="1:11" x14ac:dyDescent="0.25">
      <c r="B1" s="8">
        <f>'15ŚR.KONTRASTOWE'!B1+1</f>
        <v>16</v>
      </c>
      <c r="C1" t="s">
        <v>1303</v>
      </c>
      <c r="J1" s="12">
        <f>SUM(J3:J4)</f>
        <v>0</v>
      </c>
      <c r="K1" s="12">
        <f>SUM(K3:K4)</f>
        <v>0</v>
      </c>
    </row>
    <row r="2" spans="1:11" s="3" customFormat="1" ht="30" x14ac:dyDescent="0.25">
      <c r="A2" s="19" t="s">
        <v>0</v>
      </c>
      <c r="B2" s="19" t="s">
        <v>1216</v>
      </c>
      <c r="C2" s="14" t="s">
        <v>984</v>
      </c>
      <c r="D2" s="58" t="s">
        <v>13</v>
      </c>
      <c r="E2" s="58"/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ht="45" x14ac:dyDescent="0.25">
      <c r="A3" s="22">
        <v>1</v>
      </c>
      <c r="B3" s="23" t="s">
        <v>1263</v>
      </c>
      <c r="C3" s="22" t="s">
        <v>1264</v>
      </c>
      <c r="D3" s="59" t="s">
        <v>1144</v>
      </c>
      <c r="E3" s="59"/>
      <c r="F3" s="22" t="s">
        <v>1265</v>
      </c>
      <c r="G3" s="22">
        <v>5</v>
      </c>
      <c r="H3" s="22"/>
      <c r="I3" s="10"/>
      <c r="J3" s="13">
        <f>ROUND(H3*G3,2)</f>
        <v>0</v>
      </c>
      <c r="K3" s="13">
        <f>ROUND(J3*(1+I3),2)</f>
        <v>0</v>
      </c>
    </row>
  </sheetData>
  <mergeCells count="2">
    <mergeCell ref="D2:E2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F3" sqref="F3:G3"/>
    </sheetView>
  </sheetViews>
  <sheetFormatPr defaultRowHeight="15" x14ac:dyDescent="0.25"/>
  <cols>
    <col min="2" max="2" width="61.85546875" customWidth="1"/>
    <col min="3" max="3" width="24.140625" customWidth="1"/>
    <col min="4" max="4" width="18.7109375" customWidth="1"/>
    <col min="5" max="5" width="14.140625" customWidth="1"/>
    <col min="6" max="6" width="17.7109375" customWidth="1"/>
    <col min="7" max="7" width="15.140625" customWidth="1"/>
  </cols>
  <sheetData>
    <row r="1" spans="1:11" x14ac:dyDescent="0.25">
      <c r="B1" s="8">
        <f>'16PASKI KETONY W MOCZU'!B1+1</f>
        <v>17</v>
      </c>
      <c r="C1" t="s">
        <v>130</v>
      </c>
      <c r="J1" s="12">
        <f>H3</f>
        <v>0</v>
      </c>
      <c r="K1" s="12">
        <f>I3</f>
        <v>0</v>
      </c>
    </row>
    <row r="2" spans="1:11" s="6" customFormat="1" ht="25.5" x14ac:dyDescent="0.25">
      <c r="A2" s="14" t="s">
        <v>0</v>
      </c>
      <c r="B2" s="14" t="s">
        <v>11</v>
      </c>
      <c r="C2" s="14" t="s">
        <v>12</v>
      </c>
      <c r="D2" s="20" t="s">
        <v>21</v>
      </c>
      <c r="E2" s="20" t="s">
        <v>24</v>
      </c>
      <c r="F2" s="20" t="s">
        <v>22</v>
      </c>
      <c r="G2" s="16" t="s">
        <v>1292</v>
      </c>
      <c r="H2" s="16" t="s">
        <v>23</v>
      </c>
      <c r="I2" s="16" t="s">
        <v>1293</v>
      </c>
    </row>
    <row r="3" spans="1:11" x14ac:dyDescent="0.25">
      <c r="A3" s="9">
        <v>1</v>
      </c>
      <c r="B3" s="9" t="s">
        <v>132</v>
      </c>
      <c r="C3" s="9" t="s">
        <v>130</v>
      </c>
      <c r="D3" s="9" t="s">
        <v>131</v>
      </c>
      <c r="E3" s="9">
        <v>450</v>
      </c>
      <c r="F3" s="9"/>
      <c r="G3" s="10"/>
      <c r="H3" s="13">
        <f>ROUND(F3*E3,2)</f>
        <v>0</v>
      </c>
      <c r="I3" s="13">
        <f>ROUND(H3*(1+G3),2)</f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H3" sqref="H3:I3"/>
    </sheetView>
  </sheetViews>
  <sheetFormatPr defaultRowHeight="15" x14ac:dyDescent="0.25"/>
  <cols>
    <col min="2" max="2" width="28.28515625" customWidth="1"/>
    <col min="3" max="3" width="18.85546875" customWidth="1"/>
    <col min="9" max="9" width="14.7109375" customWidth="1"/>
  </cols>
  <sheetData>
    <row r="1" spans="1:11" x14ac:dyDescent="0.25">
      <c r="B1" s="8">
        <f>'17TEST UREAZOWY'!B1+1</f>
        <v>18</v>
      </c>
      <c r="C1" t="s">
        <v>1304</v>
      </c>
      <c r="J1" s="12">
        <f>J3</f>
        <v>0</v>
      </c>
      <c r="K1" s="12">
        <f>K3</f>
        <v>0</v>
      </c>
    </row>
    <row r="2" spans="1:11" s="6" customFormat="1" ht="45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133</v>
      </c>
      <c r="C3" s="9" t="s">
        <v>134</v>
      </c>
      <c r="D3" s="9" t="s">
        <v>1</v>
      </c>
      <c r="E3" s="9" t="s">
        <v>135</v>
      </c>
      <c r="F3" s="9" t="s">
        <v>53</v>
      </c>
      <c r="G3" s="9">
        <v>1900</v>
      </c>
      <c r="H3" s="9"/>
      <c r="I3" s="10"/>
      <c r="J3" s="13">
        <f>ROUND(H3*G3,2)</f>
        <v>0</v>
      </c>
      <c r="K3" s="13">
        <f>ROUND(J3*(1+I3),2)</f>
        <v>0</v>
      </c>
    </row>
    <row r="6" spans="1:11" x14ac:dyDescent="0.25">
      <c r="B6" t="s">
        <v>1261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I6" sqref="H3:I6"/>
    </sheetView>
  </sheetViews>
  <sheetFormatPr defaultRowHeight="15" x14ac:dyDescent="0.25"/>
  <cols>
    <col min="2" max="2" width="18.85546875" customWidth="1"/>
    <col min="3" max="3" width="19" customWidth="1"/>
    <col min="4" max="4" width="18.140625" customWidth="1"/>
    <col min="5" max="5" width="14.85546875" customWidth="1"/>
    <col min="6" max="6" width="14.7109375" customWidth="1"/>
    <col min="8" max="8" width="14.28515625" customWidth="1"/>
    <col min="9" max="9" width="17.140625" customWidth="1"/>
  </cols>
  <sheetData>
    <row r="1" spans="1:11" x14ac:dyDescent="0.25">
      <c r="B1" s="8">
        <f>'18OMEPRAZOL'!B1+1</f>
        <v>19</v>
      </c>
      <c r="C1" t="s">
        <v>1305</v>
      </c>
      <c r="J1" s="12">
        <f>SUM(J3:J6)</f>
        <v>0</v>
      </c>
      <c r="K1" s="12">
        <f>SUM(K3:K6)</f>
        <v>0</v>
      </c>
    </row>
    <row r="2" spans="1:11" s="6" customFormat="1" ht="45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136</v>
      </c>
      <c r="C3" s="9" t="s">
        <v>137</v>
      </c>
      <c r="D3" s="9" t="s">
        <v>68</v>
      </c>
      <c r="E3" s="9" t="s">
        <v>138</v>
      </c>
      <c r="F3" s="9" t="s">
        <v>139</v>
      </c>
      <c r="G3" s="9">
        <v>130</v>
      </c>
      <c r="H3" s="9"/>
      <c r="I3" s="10"/>
      <c r="J3" s="13">
        <f>ROUND(H3*G3,2)</f>
        <v>0</v>
      </c>
      <c r="K3" s="13">
        <f>ROUND(J3*(1+I3),2)</f>
        <v>0</v>
      </c>
    </row>
    <row r="4" spans="1:11" x14ac:dyDescent="0.25">
      <c r="A4" s="9">
        <v>2</v>
      </c>
      <c r="B4" s="9" t="s">
        <v>136</v>
      </c>
      <c r="C4" s="9" t="s">
        <v>140</v>
      </c>
      <c r="D4" s="9" t="s">
        <v>1</v>
      </c>
      <c r="E4" s="9" t="s">
        <v>48</v>
      </c>
      <c r="F4" s="9" t="s">
        <v>44</v>
      </c>
      <c r="G4" s="9">
        <v>510</v>
      </c>
      <c r="H4" s="9"/>
      <c r="I4" s="10"/>
      <c r="J4" s="13">
        <f>ROUND(H4*G4,2)</f>
        <v>0</v>
      </c>
      <c r="K4" s="13">
        <f>ROUND(J4*(1+I4),2)</f>
        <v>0</v>
      </c>
    </row>
    <row r="5" spans="1:11" x14ac:dyDescent="0.25">
      <c r="A5" s="9">
        <v>3</v>
      </c>
      <c r="B5" s="9" t="s">
        <v>1006</v>
      </c>
      <c r="C5" s="9" t="s">
        <v>1007</v>
      </c>
      <c r="D5" s="9" t="s">
        <v>1</v>
      </c>
      <c r="E5" s="9" t="s">
        <v>1008</v>
      </c>
      <c r="F5" s="9" t="s">
        <v>44</v>
      </c>
      <c r="G5" s="9">
        <v>4</v>
      </c>
      <c r="H5" s="9"/>
      <c r="I5" s="10"/>
      <c r="J5" s="13">
        <f>ROUND(H5*G5,2)</f>
        <v>0</v>
      </c>
      <c r="K5" s="13">
        <f>ROUND(J5*(1+I5),2)</f>
        <v>0</v>
      </c>
    </row>
    <row r="6" spans="1:11" x14ac:dyDescent="0.25">
      <c r="A6" s="9">
        <v>4</v>
      </c>
      <c r="B6" s="9" t="s">
        <v>143</v>
      </c>
      <c r="C6" s="9" t="s">
        <v>144</v>
      </c>
      <c r="D6" s="9" t="s">
        <v>1</v>
      </c>
      <c r="E6" s="9" t="s">
        <v>56</v>
      </c>
      <c r="F6" s="9" t="s">
        <v>53</v>
      </c>
      <c r="G6" s="9">
        <v>30</v>
      </c>
      <c r="H6" s="9"/>
      <c r="I6" s="10"/>
      <c r="J6" s="13">
        <f>ROUND(H6*G6,2)</f>
        <v>0</v>
      </c>
      <c r="K6" s="13">
        <f>ROUND(J6*(1+I6),2)</f>
        <v>0</v>
      </c>
    </row>
    <row r="9" spans="1:11" x14ac:dyDescent="0.25">
      <c r="B9" t="s">
        <v>1261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F1" workbookViewId="0">
      <selection activeCell="H3" sqref="H3:I6"/>
    </sheetView>
  </sheetViews>
  <sheetFormatPr defaultRowHeight="15" x14ac:dyDescent="0.25"/>
  <cols>
    <col min="2" max="2" width="24.5703125" customWidth="1"/>
    <col min="3" max="3" width="25.28515625" customWidth="1"/>
    <col min="5" max="5" width="22.140625" customWidth="1"/>
    <col min="6" max="6" width="27.7109375" customWidth="1"/>
  </cols>
  <sheetData>
    <row r="1" spans="1:11" x14ac:dyDescent="0.25">
      <c r="B1" s="8">
        <f>'1PŁYNY INFUZYJNE'!B1+1</f>
        <v>2</v>
      </c>
      <c r="C1" t="s">
        <v>25</v>
      </c>
      <c r="J1" s="12">
        <f>SUM(J3:J6)</f>
        <v>0</v>
      </c>
      <c r="K1" s="12">
        <f>SUM(K3:K6)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984</v>
      </c>
      <c r="D2" s="15" t="s">
        <v>13</v>
      </c>
      <c r="E2" s="15" t="s">
        <v>14</v>
      </c>
      <c r="F2" s="15" t="s">
        <v>21</v>
      </c>
      <c r="G2" s="15" t="s">
        <v>24</v>
      </c>
      <c r="H2" s="15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25</v>
      </c>
      <c r="C3" s="9" t="s">
        <v>26</v>
      </c>
      <c r="D3" s="9" t="s">
        <v>1</v>
      </c>
      <c r="E3" s="9" t="s">
        <v>27</v>
      </c>
      <c r="F3" s="9" t="s">
        <v>31</v>
      </c>
      <c r="G3" s="9">
        <v>3</v>
      </c>
      <c r="H3" s="9"/>
      <c r="I3" s="10"/>
      <c r="J3" s="13">
        <f>ROUND(H3*G3,2)</f>
        <v>0</v>
      </c>
      <c r="K3" s="13">
        <f>ROUND(J3*(1+I3),2)</f>
        <v>0</v>
      </c>
    </row>
    <row r="4" spans="1:11" x14ac:dyDescent="0.25">
      <c r="A4" s="9">
        <v>2</v>
      </c>
      <c r="B4" s="9" t="s">
        <v>25</v>
      </c>
      <c r="C4" s="9" t="s">
        <v>26</v>
      </c>
      <c r="D4" s="9" t="s">
        <v>1</v>
      </c>
      <c r="E4" s="9" t="s">
        <v>28</v>
      </c>
      <c r="F4" s="9" t="s">
        <v>31</v>
      </c>
      <c r="G4" s="9">
        <v>175</v>
      </c>
      <c r="H4" s="9"/>
      <c r="I4" s="10"/>
      <c r="J4" s="13">
        <f>ROUND(H4*G4,2)</f>
        <v>0</v>
      </c>
      <c r="K4" s="13">
        <f>ROUND(J4*(1+I4),2)</f>
        <v>0</v>
      </c>
    </row>
    <row r="5" spans="1:11" x14ac:dyDescent="0.25">
      <c r="A5" s="9">
        <v>3</v>
      </c>
      <c r="B5" s="9" t="s">
        <v>25</v>
      </c>
      <c r="C5" s="9" t="s">
        <v>26</v>
      </c>
      <c r="D5" s="9" t="s">
        <v>1</v>
      </c>
      <c r="E5" s="9" t="s">
        <v>29</v>
      </c>
      <c r="F5" s="9" t="s">
        <v>31</v>
      </c>
      <c r="G5" s="9">
        <v>245</v>
      </c>
      <c r="H5" s="9"/>
      <c r="I5" s="10"/>
      <c r="J5" s="13">
        <f>ROUND(H5*G5,2)</f>
        <v>0</v>
      </c>
      <c r="K5" s="13">
        <f>ROUND(J5*(1+I5),2)</f>
        <v>0</v>
      </c>
    </row>
    <row r="6" spans="1:11" x14ac:dyDescent="0.25">
      <c r="A6" s="9">
        <v>4</v>
      </c>
      <c r="B6" s="9" t="s">
        <v>25</v>
      </c>
      <c r="C6" s="9" t="s">
        <v>26</v>
      </c>
      <c r="D6" s="9" t="s">
        <v>1</v>
      </c>
      <c r="E6" s="9" t="s">
        <v>30</v>
      </c>
      <c r="F6" s="9" t="s">
        <v>31</v>
      </c>
      <c r="G6" s="9">
        <v>85</v>
      </c>
      <c r="H6" s="9"/>
      <c r="I6" s="10"/>
      <c r="J6" s="13">
        <f>ROUND(H6*G6,2)</f>
        <v>0</v>
      </c>
      <c r="K6" s="13">
        <f>ROUND(J6*(1+I6),2)</f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H3" sqref="H3:I50"/>
    </sheetView>
  </sheetViews>
  <sheetFormatPr defaultRowHeight="15" x14ac:dyDescent="0.25"/>
  <cols>
    <col min="2" max="2" width="34" customWidth="1"/>
    <col min="3" max="3" width="33.7109375" customWidth="1"/>
    <col min="4" max="4" width="22.5703125" customWidth="1"/>
    <col min="5" max="5" width="20.5703125" customWidth="1"/>
    <col min="6" max="6" width="23" customWidth="1"/>
    <col min="8" max="8" width="19.140625" customWidth="1"/>
  </cols>
  <sheetData>
    <row r="1" spans="1:11" x14ac:dyDescent="0.25">
      <c r="B1" s="8">
        <f>'19LEKI FIRMY LEK SANDOZ'!B1+1</f>
        <v>20</v>
      </c>
      <c r="C1" t="s">
        <v>1306</v>
      </c>
      <c r="J1" s="12">
        <f>SUM(J3:J50)</f>
        <v>0</v>
      </c>
      <c r="K1" s="12">
        <f>SUM(K3:K50)</f>
        <v>0</v>
      </c>
    </row>
    <row r="2" spans="1:11" s="6" customFormat="1" ht="25.5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148</v>
      </c>
      <c r="C3" s="9" t="s">
        <v>149</v>
      </c>
      <c r="D3" s="9" t="s">
        <v>68</v>
      </c>
      <c r="E3" s="9" t="s">
        <v>150</v>
      </c>
      <c r="F3" s="9" t="s">
        <v>151</v>
      </c>
      <c r="G3" s="9">
        <v>40</v>
      </c>
      <c r="H3" s="9"/>
      <c r="I3" s="10"/>
      <c r="J3" s="13">
        <f t="shared" ref="J3:J50" si="0">ROUND(H3*G3,2)</f>
        <v>0</v>
      </c>
      <c r="K3" s="13">
        <f t="shared" ref="K3:K50" si="1">ROUND(J3*(1+I3),2)</f>
        <v>0</v>
      </c>
    </row>
    <row r="4" spans="1:11" x14ac:dyDescent="0.25">
      <c r="A4" s="9">
        <v>2</v>
      </c>
      <c r="B4" s="9" t="s">
        <v>148</v>
      </c>
      <c r="C4" s="9" t="s">
        <v>149</v>
      </c>
      <c r="D4" s="9" t="s">
        <v>68</v>
      </c>
      <c r="E4" s="9" t="s">
        <v>152</v>
      </c>
      <c r="F4" s="9" t="s">
        <v>151</v>
      </c>
      <c r="G4" s="9">
        <v>12</v>
      </c>
      <c r="H4" s="9"/>
      <c r="I4" s="10"/>
      <c r="J4" s="13">
        <f t="shared" si="0"/>
        <v>0</v>
      </c>
      <c r="K4" s="13">
        <f t="shared" si="1"/>
        <v>0</v>
      </c>
    </row>
    <row r="5" spans="1:11" x14ac:dyDescent="0.25">
      <c r="A5" s="9">
        <v>3</v>
      </c>
      <c r="B5" s="9" t="s">
        <v>153</v>
      </c>
      <c r="C5" s="9" t="s">
        <v>154</v>
      </c>
      <c r="D5" s="9" t="s">
        <v>155</v>
      </c>
      <c r="E5" s="9"/>
      <c r="F5" s="9" t="s">
        <v>1280</v>
      </c>
      <c r="G5" s="9">
        <v>30</v>
      </c>
      <c r="H5" s="9"/>
      <c r="I5" s="10"/>
      <c r="J5" s="13">
        <f t="shared" si="0"/>
        <v>0</v>
      </c>
      <c r="K5" s="13">
        <f t="shared" si="1"/>
        <v>0</v>
      </c>
    </row>
    <row r="6" spans="1:11" x14ac:dyDescent="0.25">
      <c r="A6" s="9">
        <v>4</v>
      </c>
      <c r="B6" s="9" t="s">
        <v>2</v>
      </c>
      <c r="C6" s="9" t="s">
        <v>159</v>
      </c>
      <c r="D6" s="9" t="s">
        <v>1</v>
      </c>
      <c r="E6" s="9" t="s">
        <v>160</v>
      </c>
      <c r="F6" s="9" t="s">
        <v>387</v>
      </c>
      <c r="G6" s="9">
        <v>46</v>
      </c>
      <c r="H6" s="9"/>
      <c r="I6" s="10"/>
      <c r="J6" s="13">
        <f t="shared" si="0"/>
        <v>0</v>
      </c>
      <c r="K6" s="13">
        <f t="shared" si="1"/>
        <v>0</v>
      </c>
    </row>
    <row r="7" spans="1:11" x14ac:dyDescent="0.25">
      <c r="A7" s="9">
        <v>5</v>
      </c>
      <c r="B7" s="9" t="s">
        <v>162</v>
      </c>
      <c r="C7" s="9" t="s">
        <v>163</v>
      </c>
      <c r="D7" s="9" t="s">
        <v>82</v>
      </c>
      <c r="E7" s="9" t="s">
        <v>164</v>
      </c>
      <c r="F7" s="9" t="s">
        <v>1288</v>
      </c>
      <c r="G7" s="9">
        <v>28</v>
      </c>
      <c r="H7" s="9"/>
      <c r="I7" s="10"/>
      <c r="J7" s="13">
        <f t="shared" si="0"/>
        <v>0</v>
      </c>
      <c r="K7" s="13">
        <f t="shared" si="1"/>
        <v>0</v>
      </c>
    </row>
    <row r="8" spans="1:11" x14ac:dyDescent="0.25">
      <c r="A8" s="9">
        <v>6</v>
      </c>
      <c r="B8" s="9" t="s">
        <v>162</v>
      </c>
      <c r="C8" s="9" t="s">
        <v>163</v>
      </c>
      <c r="D8" s="9" t="s">
        <v>82</v>
      </c>
      <c r="E8" s="9" t="s">
        <v>165</v>
      </c>
      <c r="F8" s="9" t="s">
        <v>900</v>
      </c>
      <c r="G8" s="9">
        <v>18</v>
      </c>
      <c r="H8" s="9"/>
      <c r="I8" s="10"/>
      <c r="J8" s="13">
        <f t="shared" si="0"/>
        <v>0</v>
      </c>
      <c r="K8" s="13">
        <f t="shared" si="1"/>
        <v>0</v>
      </c>
    </row>
    <row r="9" spans="1:11" x14ac:dyDescent="0.25">
      <c r="A9" s="9">
        <v>7</v>
      </c>
      <c r="B9" s="9" t="s">
        <v>514</v>
      </c>
      <c r="C9" s="9" t="s">
        <v>1010</v>
      </c>
      <c r="D9" s="9" t="s">
        <v>82</v>
      </c>
      <c r="E9" s="9" t="s">
        <v>1011</v>
      </c>
      <c r="F9" s="9" t="s">
        <v>1277</v>
      </c>
      <c r="G9" s="9">
        <v>22</v>
      </c>
      <c r="H9" s="9"/>
      <c r="I9" s="10"/>
      <c r="J9" s="13">
        <f t="shared" si="0"/>
        <v>0</v>
      </c>
      <c r="K9" s="13">
        <f t="shared" si="1"/>
        <v>0</v>
      </c>
    </row>
    <row r="10" spans="1:11" x14ac:dyDescent="0.25">
      <c r="A10" s="9">
        <v>8</v>
      </c>
      <c r="B10" s="9" t="s">
        <v>169</v>
      </c>
      <c r="C10" s="9" t="s">
        <v>170</v>
      </c>
      <c r="D10" s="9" t="s">
        <v>68</v>
      </c>
      <c r="E10" s="9" t="s">
        <v>64</v>
      </c>
      <c r="F10" s="9" t="s">
        <v>69</v>
      </c>
      <c r="G10" s="9">
        <v>100</v>
      </c>
      <c r="H10" s="9"/>
      <c r="I10" s="10"/>
      <c r="J10" s="13">
        <f t="shared" si="0"/>
        <v>0</v>
      </c>
      <c r="K10" s="13">
        <f t="shared" si="1"/>
        <v>0</v>
      </c>
    </row>
    <row r="11" spans="1:11" x14ac:dyDescent="0.25">
      <c r="A11" s="9">
        <v>9</v>
      </c>
      <c r="B11" s="9" t="s">
        <v>171</v>
      </c>
      <c r="C11" s="9" t="s">
        <v>172</v>
      </c>
      <c r="D11" s="9" t="s">
        <v>68</v>
      </c>
      <c r="E11" s="9" t="s">
        <v>138</v>
      </c>
      <c r="F11" s="9" t="s">
        <v>173</v>
      </c>
      <c r="G11" s="9">
        <v>8</v>
      </c>
      <c r="H11" s="9"/>
      <c r="I11" s="10"/>
      <c r="J11" s="13">
        <f t="shared" si="0"/>
        <v>0</v>
      </c>
      <c r="K11" s="13">
        <f t="shared" si="1"/>
        <v>0</v>
      </c>
    </row>
    <row r="12" spans="1:11" x14ac:dyDescent="0.25">
      <c r="A12" s="9">
        <v>10</v>
      </c>
      <c r="B12" s="9" t="s">
        <v>174</v>
      </c>
      <c r="C12" s="9" t="s">
        <v>175</v>
      </c>
      <c r="D12" s="9" t="s">
        <v>82</v>
      </c>
      <c r="E12" s="9" t="s">
        <v>92</v>
      </c>
      <c r="F12" s="9" t="s">
        <v>1288</v>
      </c>
      <c r="G12" s="9">
        <v>3</v>
      </c>
      <c r="H12" s="9"/>
      <c r="I12" s="10"/>
      <c r="J12" s="13">
        <f t="shared" si="0"/>
        <v>0</v>
      </c>
      <c r="K12" s="13">
        <f t="shared" si="1"/>
        <v>0</v>
      </c>
    </row>
    <row r="13" spans="1:11" x14ac:dyDescent="0.25">
      <c r="A13" s="9">
        <v>11</v>
      </c>
      <c r="B13" s="9" t="s">
        <v>174</v>
      </c>
      <c r="C13" s="9" t="s">
        <v>175</v>
      </c>
      <c r="D13" s="9" t="s">
        <v>82</v>
      </c>
      <c r="E13" s="9" t="s">
        <v>202</v>
      </c>
      <c r="F13" s="9" t="s">
        <v>139</v>
      </c>
      <c r="G13" s="9">
        <v>3</v>
      </c>
      <c r="H13" s="9"/>
      <c r="I13" s="10"/>
      <c r="J13" s="13">
        <f t="shared" si="0"/>
        <v>0</v>
      </c>
      <c r="K13" s="13">
        <f t="shared" si="1"/>
        <v>0</v>
      </c>
    </row>
    <row r="14" spans="1:11" x14ac:dyDescent="0.25">
      <c r="A14" s="9">
        <v>12</v>
      </c>
      <c r="B14" s="9" t="s">
        <v>174</v>
      </c>
      <c r="C14" s="9" t="s">
        <v>175</v>
      </c>
      <c r="D14" s="9" t="s">
        <v>82</v>
      </c>
      <c r="E14" s="9" t="s">
        <v>142</v>
      </c>
      <c r="F14" s="9" t="s">
        <v>1288</v>
      </c>
      <c r="G14" s="9">
        <v>3</v>
      </c>
      <c r="H14" s="9"/>
      <c r="I14" s="10"/>
      <c r="J14" s="13">
        <f t="shared" si="0"/>
        <v>0</v>
      </c>
      <c r="K14" s="13">
        <f t="shared" si="1"/>
        <v>0</v>
      </c>
    </row>
    <row r="15" spans="1:11" x14ac:dyDescent="0.25">
      <c r="A15" s="9">
        <v>13</v>
      </c>
      <c r="B15" s="9" t="s">
        <v>176</v>
      </c>
      <c r="C15" s="9" t="s">
        <v>177</v>
      </c>
      <c r="D15" s="9" t="s">
        <v>1</v>
      </c>
      <c r="E15" s="9" t="s">
        <v>52</v>
      </c>
      <c r="F15" s="9" t="s">
        <v>40</v>
      </c>
      <c r="G15" s="9">
        <v>24</v>
      </c>
      <c r="H15" s="9"/>
      <c r="I15" s="10"/>
      <c r="J15" s="13">
        <f t="shared" si="0"/>
        <v>0</v>
      </c>
      <c r="K15" s="13">
        <f t="shared" si="1"/>
        <v>0</v>
      </c>
    </row>
    <row r="16" spans="1:11" x14ac:dyDescent="0.25">
      <c r="A16" s="9">
        <v>14</v>
      </c>
      <c r="B16" s="9" t="s">
        <v>178</v>
      </c>
      <c r="C16" s="9" t="s">
        <v>179</v>
      </c>
      <c r="D16" s="9" t="s">
        <v>82</v>
      </c>
      <c r="E16" s="9" t="s">
        <v>142</v>
      </c>
      <c r="F16" s="9" t="s">
        <v>173</v>
      </c>
      <c r="G16" s="9">
        <v>12</v>
      </c>
      <c r="H16" s="9"/>
      <c r="I16" s="10"/>
      <c r="J16" s="13">
        <f t="shared" si="0"/>
        <v>0</v>
      </c>
      <c r="K16" s="13">
        <f t="shared" si="1"/>
        <v>0</v>
      </c>
    </row>
    <row r="17" spans="1:11" x14ac:dyDescent="0.25">
      <c r="A17" s="9">
        <v>15</v>
      </c>
      <c r="B17" s="9" t="s">
        <v>178</v>
      </c>
      <c r="C17" s="9" t="s">
        <v>179</v>
      </c>
      <c r="D17" s="9" t="s">
        <v>82</v>
      </c>
      <c r="E17" s="9" t="s">
        <v>135</v>
      </c>
      <c r="F17" s="9" t="s">
        <v>173</v>
      </c>
      <c r="G17" s="9">
        <v>20</v>
      </c>
      <c r="H17" s="9"/>
      <c r="I17" s="10"/>
      <c r="J17" s="13">
        <f t="shared" si="0"/>
        <v>0</v>
      </c>
      <c r="K17" s="13">
        <f t="shared" si="1"/>
        <v>0</v>
      </c>
    </row>
    <row r="18" spans="1:11" x14ac:dyDescent="0.25">
      <c r="A18" s="9">
        <v>16</v>
      </c>
      <c r="B18" s="9" t="s">
        <v>180</v>
      </c>
      <c r="C18" s="9" t="s">
        <v>181</v>
      </c>
      <c r="D18" s="9" t="s">
        <v>82</v>
      </c>
      <c r="E18" s="9" t="s">
        <v>135</v>
      </c>
      <c r="F18" s="9" t="s">
        <v>139</v>
      </c>
      <c r="G18" s="9">
        <v>245</v>
      </c>
      <c r="H18" s="9"/>
      <c r="I18" s="10"/>
      <c r="J18" s="13">
        <f t="shared" si="0"/>
        <v>0</v>
      </c>
      <c r="K18" s="13">
        <f t="shared" si="1"/>
        <v>0</v>
      </c>
    </row>
    <row r="19" spans="1:11" x14ac:dyDescent="0.25">
      <c r="A19" s="9">
        <v>17</v>
      </c>
      <c r="B19" s="9" t="s">
        <v>180</v>
      </c>
      <c r="C19" s="9" t="s">
        <v>182</v>
      </c>
      <c r="D19" s="9" t="s">
        <v>1</v>
      </c>
      <c r="E19" s="9" t="s">
        <v>183</v>
      </c>
      <c r="F19" s="9" t="s">
        <v>114</v>
      </c>
      <c r="G19" s="9">
        <v>95</v>
      </c>
      <c r="H19" s="9"/>
      <c r="I19" s="10"/>
      <c r="J19" s="13">
        <f t="shared" si="0"/>
        <v>0</v>
      </c>
      <c r="K19" s="13">
        <f t="shared" si="1"/>
        <v>0</v>
      </c>
    </row>
    <row r="20" spans="1:11" x14ac:dyDescent="0.25">
      <c r="A20" s="9">
        <v>18</v>
      </c>
      <c r="B20" s="9" t="s">
        <v>180</v>
      </c>
      <c r="C20" s="9" t="s">
        <v>182</v>
      </c>
      <c r="D20" s="9" t="s">
        <v>1</v>
      </c>
      <c r="E20" s="9" t="s">
        <v>183</v>
      </c>
      <c r="F20" s="9" t="s">
        <v>40</v>
      </c>
      <c r="G20" s="9">
        <v>60</v>
      </c>
      <c r="H20" s="9"/>
      <c r="I20" s="10"/>
      <c r="J20" s="13">
        <f t="shared" si="0"/>
        <v>0</v>
      </c>
      <c r="K20" s="13">
        <f t="shared" si="1"/>
        <v>0</v>
      </c>
    </row>
    <row r="21" spans="1:11" x14ac:dyDescent="0.25">
      <c r="A21" s="9">
        <v>19</v>
      </c>
      <c r="B21" s="9" t="s">
        <v>184</v>
      </c>
      <c r="C21" s="9" t="s">
        <v>185</v>
      </c>
      <c r="D21" s="9" t="s">
        <v>82</v>
      </c>
      <c r="E21" s="9" t="s">
        <v>165</v>
      </c>
      <c r="F21" s="9" t="s">
        <v>139</v>
      </c>
      <c r="G21" s="9">
        <v>6</v>
      </c>
      <c r="H21" s="9"/>
      <c r="I21" s="10"/>
      <c r="J21" s="13">
        <f t="shared" si="0"/>
        <v>0</v>
      </c>
      <c r="K21" s="13">
        <f t="shared" si="1"/>
        <v>0</v>
      </c>
    </row>
    <row r="22" spans="1:11" x14ac:dyDescent="0.25">
      <c r="A22" s="9">
        <v>20</v>
      </c>
      <c r="B22" s="9" t="s">
        <v>186</v>
      </c>
      <c r="C22" s="9" t="s">
        <v>186</v>
      </c>
      <c r="D22" s="9" t="s">
        <v>187</v>
      </c>
      <c r="E22" s="9" t="s">
        <v>158</v>
      </c>
      <c r="F22" s="9" t="s">
        <v>1279</v>
      </c>
      <c r="G22" s="9">
        <v>15</v>
      </c>
      <c r="H22" s="9"/>
      <c r="I22" s="10"/>
      <c r="J22" s="13">
        <f t="shared" si="0"/>
        <v>0</v>
      </c>
      <c r="K22" s="13">
        <f t="shared" si="1"/>
        <v>0</v>
      </c>
    </row>
    <row r="23" spans="1:11" x14ac:dyDescent="0.25">
      <c r="A23" s="9">
        <v>21</v>
      </c>
      <c r="B23" s="9" t="s">
        <v>188</v>
      </c>
      <c r="C23" s="9" t="s">
        <v>189</v>
      </c>
      <c r="D23" s="9" t="s">
        <v>1</v>
      </c>
      <c r="E23" s="9" t="s">
        <v>190</v>
      </c>
      <c r="F23" s="9" t="s">
        <v>44</v>
      </c>
      <c r="G23" s="9">
        <v>96</v>
      </c>
      <c r="H23" s="9"/>
      <c r="I23" s="10"/>
      <c r="J23" s="13">
        <f t="shared" si="0"/>
        <v>0</v>
      </c>
      <c r="K23" s="13">
        <f t="shared" si="1"/>
        <v>0</v>
      </c>
    </row>
    <row r="24" spans="1:11" x14ac:dyDescent="0.25">
      <c r="A24" s="9">
        <v>22</v>
      </c>
      <c r="B24" s="9" t="s">
        <v>191</v>
      </c>
      <c r="C24" s="9" t="s">
        <v>192</v>
      </c>
      <c r="D24" s="9" t="s">
        <v>1</v>
      </c>
      <c r="E24" s="9" t="s">
        <v>193</v>
      </c>
      <c r="F24" s="9" t="s">
        <v>114</v>
      </c>
      <c r="G24" s="9">
        <v>920</v>
      </c>
      <c r="H24" s="9"/>
      <c r="I24" s="10"/>
      <c r="J24" s="13">
        <f t="shared" si="0"/>
        <v>0</v>
      </c>
      <c r="K24" s="13">
        <f t="shared" si="1"/>
        <v>0</v>
      </c>
    </row>
    <row r="25" spans="1:11" x14ac:dyDescent="0.25">
      <c r="A25" s="9">
        <v>23</v>
      </c>
      <c r="B25" s="9" t="s">
        <v>191</v>
      </c>
      <c r="C25" s="9" t="s">
        <v>192</v>
      </c>
      <c r="D25" s="9" t="s">
        <v>1</v>
      </c>
      <c r="E25" s="9" t="s">
        <v>194</v>
      </c>
      <c r="F25" s="9" t="s">
        <v>114</v>
      </c>
      <c r="G25" s="9">
        <v>525</v>
      </c>
      <c r="H25" s="9"/>
      <c r="I25" s="10"/>
      <c r="J25" s="13">
        <f t="shared" si="0"/>
        <v>0</v>
      </c>
      <c r="K25" s="13">
        <f t="shared" si="1"/>
        <v>0</v>
      </c>
    </row>
    <row r="26" spans="1:11" x14ac:dyDescent="0.25">
      <c r="A26" s="9">
        <v>24</v>
      </c>
      <c r="B26" s="9" t="s">
        <v>191</v>
      </c>
      <c r="C26" s="9" t="s">
        <v>195</v>
      </c>
      <c r="D26" s="9" t="s">
        <v>82</v>
      </c>
      <c r="E26" s="9" t="s">
        <v>64</v>
      </c>
      <c r="F26" s="9" t="s">
        <v>196</v>
      </c>
      <c r="G26" s="9">
        <v>35</v>
      </c>
      <c r="H26" s="9"/>
      <c r="I26" s="10"/>
      <c r="J26" s="13">
        <f t="shared" si="0"/>
        <v>0</v>
      </c>
      <c r="K26" s="13">
        <f t="shared" si="1"/>
        <v>0</v>
      </c>
    </row>
    <row r="27" spans="1:11" x14ac:dyDescent="0.25">
      <c r="A27" s="9">
        <v>25</v>
      </c>
      <c r="B27" s="9" t="s">
        <v>197</v>
      </c>
      <c r="C27" s="9" t="s">
        <v>198</v>
      </c>
      <c r="D27" s="9" t="s">
        <v>68</v>
      </c>
      <c r="E27" s="9" t="s">
        <v>64</v>
      </c>
      <c r="F27" s="9" t="s">
        <v>151</v>
      </c>
      <c r="G27" s="9">
        <v>18</v>
      </c>
      <c r="H27" s="9"/>
      <c r="I27" s="10"/>
      <c r="J27" s="13">
        <f t="shared" si="0"/>
        <v>0</v>
      </c>
      <c r="K27" s="13">
        <f t="shared" si="1"/>
        <v>0</v>
      </c>
    </row>
    <row r="28" spans="1:11" x14ac:dyDescent="0.25">
      <c r="A28" s="9">
        <v>26</v>
      </c>
      <c r="B28" s="9" t="s">
        <v>197</v>
      </c>
      <c r="C28" s="9" t="s">
        <v>198</v>
      </c>
      <c r="D28" s="9" t="s">
        <v>68</v>
      </c>
      <c r="E28" s="9" t="s">
        <v>199</v>
      </c>
      <c r="F28" s="9" t="s">
        <v>151</v>
      </c>
      <c r="G28" s="9">
        <v>6</v>
      </c>
      <c r="H28" s="9"/>
      <c r="I28" s="10"/>
      <c r="J28" s="13">
        <f t="shared" si="0"/>
        <v>0</v>
      </c>
      <c r="K28" s="13">
        <f t="shared" si="1"/>
        <v>0</v>
      </c>
    </row>
    <row r="29" spans="1:11" x14ac:dyDescent="0.25">
      <c r="A29" s="9">
        <v>27</v>
      </c>
      <c r="B29" s="9" t="s">
        <v>200</v>
      </c>
      <c r="C29" s="9" t="s">
        <v>201</v>
      </c>
      <c r="D29" s="9" t="s">
        <v>82</v>
      </c>
      <c r="E29" s="9" t="s">
        <v>202</v>
      </c>
      <c r="F29" s="9" t="s">
        <v>1277</v>
      </c>
      <c r="G29" s="9">
        <v>20</v>
      </c>
      <c r="H29" s="9"/>
      <c r="I29" s="10"/>
      <c r="J29" s="13">
        <f t="shared" si="0"/>
        <v>0</v>
      </c>
      <c r="K29" s="13">
        <f t="shared" si="1"/>
        <v>0</v>
      </c>
    </row>
    <row r="30" spans="1:11" x14ac:dyDescent="0.25">
      <c r="A30" s="9">
        <v>28</v>
      </c>
      <c r="B30" s="9" t="s">
        <v>200</v>
      </c>
      <c r="C30" s="9" t="s">
        <v>203</v>
      </c>
      <c r="D30" s="9" t="s">
        <v>1</v>
      </c>
      <c r="E30" s="9" t="s">
        <v>204</v>
      </c>
      <c r="F30" s="9" t="s">
        <v>114</v>
      </c>
      <c r="G30" s="9">
        <v>460</v>
      </c>
      <c r="H30" s="9"/>
      <c r="I30" s="10"/>
      <c r="J30" s="13">
        <f t="shared" si="0"/>
        <v>0</v>
      </c>
      <c r="K30" s="13">
        <f t="shared" si="1"/>
        <v>0</v>
      </c>
    </row>
    <row r="31" spans="1:11" x14ac:dyDescent="0.25">
      <c r="A31" s="9">
        <v>29</v>
      </c>
      <c r="B31" s="9" t="s">
        <v>205</v>
      </c>
      <c r="C31" s="9" t="s">
        <v>206</v>
      </c>
      <c r="D31" s="9" t="s">
        <v>82</v>
      </c>
      <c r="E31" s="9" t="s">
        <v>207</v>
      </c>
      <c r="F31" s="9" t="s">
        <v>208</v>
      </c>
      <c r="G31" s="9">
        <v>40</v>
      </c>
      <c r="H31" s="9"/>
      <c r="I31" s="10"/>
      <c r="J31" s="13">
        <f t="shared" si="0"/>
        <v>0</v>
      </c>
      <c r="K31" s="13">
        <f t="shared" si="1"/>
        <v>0</v>
      </c>
    </row>
    <row r="32" spans="1:11" x14ac:dyDescent="0.25">
      <c r="A32" s="9">
        <v>30</v>
      </c>
      <c r="B32" s="9" t="s">
        <v>205</v>
      </c>
      <c r="C32" s="9" t="s">
        <v>209</v>
      </c>
      <c r="D32" s="9" t="s">
        <v>82</v>
      </c>
      <c r="E32" s="9" t="s">
        <v>210</v>
      </c>
      <c r="F32" s="9" t="s">
        <v>139</v>
      </c>
      <c r="G32" s="9">
        <v>105</v>
      </c>
      <c r="H32" s="9"/>
      <c r="I32" s="10"/>
      <c r="J32" s="13">
        <f t="shared" si="0"/>
        <v>0</v>
      </c>
      <c r="K32" s="13">
        <f t="shared" si="1"/>
        <v>0</v>
      </c>
    </row>
    <row r="33" spans="1:11" x14ac:dyDescent="0.25">
      <c r="A33" s="9">
        <v>31</v>
      </c>
      <c r="B33" s="9" t="s">
        <v>211</v>
      </c>
      <c r="C33" s="9" t="s">
        <v>212</v>
      </c>
      <c r="D33" s="9" t="s">
        <v>1</v>
      </c>
      <c r="E33" s="9" t="s">
        <v>213</v>
      </c>
      <c r="F33" s="9" t="s">
        <v>214</v>
      </c>
      <c r="G33" s="9">
        <v>2450</v>
      </c>
      <c r="H33" s="9"/>
      <c r="I33" s="10"/>
      <c r="J33" s="13">
        <f t="shared" si="0"/>
        <v>0</v>
      </c>
      <c r="K33" s="13">
        <f t="shared" si="1"/>
        <v>0</v>
      </c>
    </row>
    <row r="34" spans="1:11" x14ac:dyDescent="0.25">
      <c r="A34" s="9">
        <v>32</v>
      </c>
      <c r="B34" s="9" t="s">
        <v>211</v>
      </c>
      <c r="C34" s="9" t="s">
        <v>215</v>
      </c>
      <c r="D34" s="9" t="s">
        <v>82</v>
      </c>
      <c r="E34" s="9" t="s">
        <v>65</v>
      </c>
      <c r="F34" s="9" t="s">
        <v>173</v>
      </c>
      <c r="G34" s="9">
        <v>25</v>
      </c>
      <c r="H34" s="9"/>
      <c r="I34" s="10"/>
      <c r="J34" s="13">
        <f t="shared" si="0"/>
        <v>0</v>
      </c>
      <c r="K34" s="13">
        <f t="shared" si="1"/>
        <v>0</v>
      </c>
    </row>
    <row r="35" spans="1:11" x14ac:dyDescent="0.25">
      <c r="A35" s="9">
        <v>33</v>
      </c>
      <c r="B35" s="9" t="s">
        <v>133</v>
      </c>
      <c r="C35" s="9" t="s">
        <v>134</v>
      </c>
      <c r="D35" s="9" t="s">
        <v>141</v>
      </c>
      <c r="E35" s="9" t="s">
        <v>142</v>
      </c>
      <c r="F35" s="9" t="s">
        <v>1013</v>
      </c>
      <c r="G35" s="9">
        <v>320</v>
      </c>
      <c r="H35" s="9"/>
      <c r="I35" s="10"/>
      <c r="J35" s="13">
        <f t="shared" si="0"/>
        <v>0</v>
      </c>
      <c r="K35" s="13">
        <f t="shared" si="1"/>
        <v>0</v>
      </c>
    </row>
    <row r="36" spans="1:11" x14ac:dyDescent="0.25">
      <c r="A36" s="9">
        <v>34</v>
      </c>
      <c r="B36" s="9" t="s">
        <v>216</v>
      </c>
      <c r="C36" s="9" t="s">
        <v>217</v>
      </c>
      <c r="D36" s="9" t="s">
        <v>68</v>
      </c>
      <c r="E36" s="9" t="s">
        <v>210</v>
      </c>
      <c r="F36" s="9" t="s">
        <v>173</v>
      </c>
      <c r="G36" s="9">
        <v>7</v>
      </c>
      <c r="H36" s="9"/>
      <c r="I36" s="10"/>
      <c r="J36" s="13">
        <f t="shared" si="0"/>
        <v>0</v>
      </c>
      <c r="K36" s="13">
        <f t="shared" si="1"/>
        <v>0</v>
      </c>
    </row>
    <row r="37" spans="1:11" x14ac:dyDescent="0.25">
      <c r="A37" s="9">
        <v>35</v>
      </c>
      <c r="B37" s="9" t="s">
        <v>218</v>
      </c>
      <c r="C37" s="9" t="s">
        <v>219</v>
      </c>
      <c r="D37" s="9" t="s">
        <v>1</v>
      </c>
      <c r="E37" s="9" t="s">
        <v>220</v>
      </c>
      <c r="F37" s="9" t="s">
        <v>44</v>
      </c>
      <c r="G37" s="9">
        <v>15</v>
      </c>
      <c r="H37" s="9"/>
      <c r="I37" s="10"/>
      <c r="J37" s="13">
        <f t="shared" si="0"/>
        <v>0</v>
      </c>
      <c r="K37" s="13">
        <f t="shared" si="1"/>
        <v>0</v>
      </c>
    </row>
    <row r="38" spans="1:11" x14ac:dyDescent="0.25">
      <c r="A38" s="9">
        <v>36</v>
      </c>
      <c r="B38" s="9" t="s">
        <v>218</v>
      </c>
      <c r="C38" s="9" t="s">
        <v>221</v>
      </c>
      <c r="D38" s="9" t="s">
        <v>82</v>
      </c>
      <c r="E38" s="9" t="s">
        <v>222</v>
      </c>
      <c r="F38" s="9" t="s">
        <v>173</v>
      </c>
      <c r="G38" s="9">
        <v>6</v>
      </c>
      <c r="H38" s="9"/>
      <c r="I38" s="10"/>
      <c r="J38" s="13">
        <f t="shared" si="0"/>
        <v>0</v>
      </c>
      <c r="K38" s="13">
        <f t="shared" si="1"/>
        <v>0</v>
      </c>
    </row>
    <row r="39" spans="1:11" x14ac:dyDescent="0.25">
      <c r="A39" s="9">
        <v>37</v>
      </c>
      <c r="B39" s="9" t="s">
        <v>223</v>
      </c>
      <c r="C39" s="9" t="s">
        <v>224</v>
      </c>
      <c r="D39" s="9" t="s">
        <v>68</v>
      </c>
      <c r="E39" s="9" t="s">
        <v>222</v>
      </c>
      <c r="F39" s="9" t="s">
        <v>151</v>
      </c>
      <c r="G39" s="9">
        <v>55</v>
      </c>
      <c r="H39" s="9"/>
      <c r="I39" s="10"/>
      <c r="J39" s="13">
        <f t="shared" si="0"/>
        <v>0</v>
      </c>
      <c r="K39" s="13">
        <f t="shared" si="1"/>
        <v>0</v>
      </c>
    </row>
    <row r="40" spans="1:11" x14ac:dyDescent="0.25">
      <c r="A40" s="9">
        <v>38</v>
      </c>
      <c r="B40" s="9" t="s">
        <v>223</v>
      </c>
      <c r="C40" s="9" t="s">
        <v>225</v>
      </c>
      <c r="D40" s="9" t="s">
        <v>1</v>
      </c>
      <c r="E40" s="9" t="s">
        <v>226</v>
      </c>
      <c r="F40" s="9" t="s">
        <v>227</v>
      </c>
      <c r="G40" s="9">
        <v>370</v>
      </c>
      <c r="H40" s="9"/>
      <c r="I40" s="10"/>
      <c r="J40" s="13">
        <f t="shared" si="0"/>
        <v>0</v>
      </c>
      <c r="K40" s="13">
        <f t="shared" si="1"/>
        <v>0</v>
      </c>
    </row>
    <row r="41" spans="1:11" x14ac:dyDescent="0.25">
      <c r="A41" s="9">
        <v>39</v>
      </c>
      <c r="B41" s="9" t="s">
        <v>232</v>
      </c>
      <c r="C41" s="9" t="s">
        <v>233</v>
      </c>
      <c r="D41" s="9" t="s">
        <v>82</v>
      </c>
      <c r="E41" s="9" t="s">
        <v>65</v>
      </c>
      <c r="F41" s="9" t="s">
        <v>234</v>
      </c>
      <c r="G41" s="9">
        <v>5</v>
      </c>
      <c r="H41" s="9"/>
      <c r="I41" s="10"/>
      <c r="J41" s="13">
        <f t="shared" si="0"/>
        <v>0</v>
      </c>
      <c r="K41" s="13">
        <f t="shared" si="1"/>
        <v>0</v>
      </c>
    </row>
    <row r="42" spans="1:11" x14ac:dyDescent="0.25">
      <c r="A42" s="9">
        <v>40</v>
      </c>
      <c r="B42" s="9" t="s">
        <v>235</v>
      </c>
      <c r="C42" s="9" t="s">
        <v>236</v>
      </c>
      <c r="D42" s="9" t="s">
        <v>141</v>
      </c>
      <c r="E42" s="9" t="s">
        <v>237</v>
      </c>
      <c r="F42" s="9" t="s">
        <v>1013</v>
      </c>
      <c r="G42" s="9">
        <v>25</v>
      </c>
      <c r="H42" s="9"/>
      <c r="I42" s="10"/>
      <c r="J42" s="13">
        <f t="shared" si="0"/>
        <v>0</v>
      </c>
      <c r="K42" s="13">
        <f t="shared" si="1"/>
        <v>0</v>
      </c>
    </row>
    <row r="43" spans="1:11" x14ac:dyDescent="0.25">
      <c r="A43" s="9">
        <v>41</v>
      </c>
      <c r="B43" s="9" t="s">
        <v>240</v>
      </c>
      <c r="C43" s="9" t="s">
        <v>241</v>
      </c>
      <c r="D43" s="9" t="s">
        <v>1</v>
      </c>
      <c r="E43" s="9" t="s">
        <v>242</v>
      </c>
      <c r="F43" s="9" t="s">
        <v>44</v>
      </c>
      <c r="G43" s="9">
        <v>10</v>
      </c>
      <c r="H43" s="9"/>
      <c r="I43" s="10"/>
      <c r="J43" s="13">
        <f t="shared" si="0"/>
        <v>0</v>
      </c>
      <c r="K43" s="13">
        <f t="shared" si="1"/>
        <v>0</v>
      </c>
    </row>
    <row r="44" spans="1:11" x14ac:dyDescent="0.25">
      <c r="A44" s="9">
        <v>42</v>
      </c>
      <c r="B44" s="9" t="s">
        <v>8</v>
      </c>
      <c r="C44" s="9" t="s">
        <v>243</v>
      </c>
      <c r="D44" s="9" t="s">
        <v>1</v>
      </c>
      <c r="E44" s="9" t="s">
        <v>244</v>
      </c>
      <c r="F44" s="9" t="s">
        <v>161</v>
      </c>
      <c r="G44" s="9">
        <v>505</v>
      </c>
      <c r="H44" s="9"/>
      <c r="I44" s="10"/>
      <c r="J44" s="13">
        <f t="shared" si="0"/>
        <v>0</v>
      </c>
      <c r="K44" s="13">
        <f t="shared" si="1"/>
        <v>0</v>
      </c>
    </row>
    <row r="45" spans="1:11" x14ac:dyDescent="0.25">
      <c r="A45" s="9">
        <v>43</v>
      </c>
      <c r="B45" s="9" t="s">
        <v>8</v>
      </c>
      <c r="C45" s="9" t="s">
        <v>145</v>
      </c>
      <c r="D45" s="9" t="s">
        <v>146</v>
      </c>
      <c r="E45" s="9" t="s">
        <v>1009</v>
      </c>
      <c r="F45" s="9" t="s">
        <v>147</v>
      </c>
      <c r="G45" s="9">
        <v>16</v>
      </c>
      <c r="H45" s="9"/>
      <c r="I45" s="10"/>
      <c r="J45" s="13">
        <f t="shared" si="0"/>
        <v>0</v>
      </c>
      <c r="K45" s="13">
        <f t="shared" si="1"/>
        <v>0</v>
      </c>
    </row>
    <row r="46" spans="1:11" x14ac:dyDescent="0.25">
      <c r="A46" s="9">
        <v>45</v>
      </c>
      <c r="B46" s="9" t="s">
        <v>245</v>
      </c>
      <c r="C46" s="9" t="s">
        <v>246</v>
      </c>
      <c r="D46" s="9" t="s">
        <v>141</v>
      </c>
      <c r="E46" s="9" t="s">
        <v>210</v>
      </c>
      <c r="F46" s="9" t="s">
        <v>247</v>
      </c>
      <c r="G46" s="9">
        <v>92</v>
      </c>
      <c r="H46" s="9"/>
      <c r="I46" s="10"/>
      <c r="J46" s="13">
        <f t="shared" si="0"/>
        <v>0</v>
      </c>
      <c r="K46" s="13">
        <f t="shared" si="1"/>
        <v>0</v>
      </c>
    </row>
    <row r="47" spans="1:11" x14ac:dyDescent="0.25">
      <c r="A47" s="9">
        <v>45</v>
      </c>
      <c r="B47" s="9" t="s">
        <v>245</v>
      </c>
      <c r="C47" s="9" t="s">
        <v>248</v>
      </c>
      <c r="D47" s="9" t="s">
        <v>1</v>
      </c>
      <c r="E47" s="9" t="s">
        <v>48</v>
      </c>
      <c r="F47" s="9" t="s">
        <v>114</v>
      </c>
      <c r="G47" s="9">
        <v>65</v>
      </c>
      <c r="H47" s="9"/>
      <c r="I47" s="10"/>
      <c r="J47" s="13">
        <f t="shared" si="0"/>
        <v>0</v>
      </c>
      <c r="K47" s="13">
        <f t="shared" si="1"/>
        <v>0</v>
      </c>
    </row>
    <row r="48" spans="1:11" x14ac:dyDescent="0.25">
      <c r="A48" s="9">
        <v>46</v>
      </c>
      <c r="B48" s="9" t="s">
        <v>245</v>
      </c>
      <c r="C48" s="9" t="s">
        <v>249</v>
      </c>
      <c r="D48" s="9" t="s">
        <v>1</v>
      </c>
      <c r="E48" s="9" t="s">
        <v>49</v>
      </c>
      <c r="F48" s="9" t="s">
        <v>114</v>
      </c>
      <c r="G48" s="9">
        <v>65</v>
      </c>
      <c r="H48" s="9"/>
      <c r="I48" s="10"/>
      <c r="J48" s="13">
        <f t="shared" si="0"/>
        <v>0</v>
      </c>
      <c r="K48" s="13">
        <f t="shared" si="1"/>
        <v>0</v>
      </c>
    </row>
    <row r="49" spans="1:11" x14ac:dyDescent="0.25">
      <c r="A49" s="9">
        <v>47</v>
      </c>
      <c r="B49" s="9" t="s">
        <v>250</v>
      </c>
      <c r="C49" s="9" t="s">
        <v>251</v>
      </c>
      <c r="D49" s="9" t="s">
        <v>68</v>
      </c>
      <c r="E49" s="9" t="s">
        <v>135</v>
      </c>
      <c r="F49" s="9" t="s">
        <v>173</v>
      </c>
      <c r="G49" s="9">
        <v>11</v>
      </c>
      <c r="H49" s="9"/>
      <c r="I49" s="10"/>
      <c r="J49" s="13">
        <f t="shared" si="0"/>
        <v>0</v>
      </c>
      <c r="K49" s="13">
        <f t="shared" si="1"/>
        <v>0</v>
      </c>
    </row>
    <row r="50" spans="1:11" x14ac:dyDescent="0.25">
      <c r="A50" s="9">
        <v>48</v>
      </c>
      <c r="B50" s="9" t="s">
        <v>250</v>
      </c>
      <c r="C50" s="9" t="s">
        <v>252</v>
      </c>
      <c r="D50" s="9" t="s">
        <v>68</v>
      </c>
      <c r="E50" s="9" t="s">
        <v>253</v>
      </c>
      <c r="F50" s="9" t="s">
        <v>173</v>
      </c>
      <c r="G50" s="9">
        <v>4</v>
      </c>
      <c r="H50" s="9"/>
      <c r="I50" s="10"/>
      <c r="J50" s="13">
        <f t="shared" si="0"/>
        <v>0</v>
      </c>
      <c r="K50" s="13">
        <f t="shared" si="1"/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H3" sqref="H3:I14"/>
    </sheetView>
  </sheetViews>
  <sheetFormatPr defaultRowHeight="15" x14ac:dyDescent="0.25"/>
  <cols>
    <col min="2" max="2" width="29.28515625" customWidth="1"/>
    <col min="3" max="3" width="24.7109375" customWidth="1"/>
    <col min="4" max="5" width="20" customWidth="1"/>
    <col min="6" max="6" width="29.5703125" customWidth="1"/>
    <col min="9" max="9" width="13" customWidth="1"/>
  </cols>
  <sheetData>
    <row r="1" spans="1:11" x14ac:dyDescent="0.25">
      <c r="B1" s="8">
        <f>'20LEKI POLPHARMY'!B1+1</f>
        <v>21</v>
      </c>
      <c r="C1" t="s">
        <v>1307</v>
      </c>
      <c r="J1" s="12">
        <f>SUM(J3:J14)</f>
        <v>0</v>
      </c>
      <c r="K1" s="12">
        <f>SUM(K3:K14)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499</v>
      </c>
      <c r="C3" s="9" t="s">
        <v>500</v>
      </c>
      <c r="D3" s="9" t="s">
        <v>82</v>
      </c>
      <c r="E3" s="9" t="s">
        <v>92</v>
      </c>
      <c r="F3" s="9" t="s">
        <v>139</v>
      </c>
      <c r="G3" s="26">
        <v>22</v>
      </c>
      <c r="H3" s="26"/>
      <c r="I3" s="10"/>
      <c r="J3" s="13">
        <f t="shared" ref="J3:J14" si="0">ROUND(H3*G3,2)</f>
        <v>0</v>
      </c>
      <c r="K3" s="13">
        <f t="shared" ref="K3:K14" si="1">ROUND(J3*(1+I3),2)</f>
        <v>0</v>
      </c>
    </row>
    <row r="4" spans="1:11" x14ac:dyDescent="0.25">
      <c r="A4" s="9">
        <v>2</v>
      </c>
      <c r="B4" s="9" t="s">
        <v>499</v>
      </c>
      <c r="C4" s="9" t="s">
        <v>500</v>
      </c>
      <c r="D4" s="9" t="s">
        <v>82</v>
      </c>
      <c r="E4" s="9" t="s">
        <v>202</v>
      </c>
      <c r="F4" s="9" t="s">
        <v>139</v>
      </c>
      <c r="G4" s="26">
        <v>16</v>
      </c>
      <c r="H4" s="26"/>
      <c r="I4" s="10"/>
      <c r="J4" s="13">
        <f t="shared" si="0"/>
        <v>0</v>
      </c>
      <c r="K4" s="13">
        <f t="shared" si="1"/>
        <v>0</v>
      </c>
    </row>
    <row r="5" spans="1:11" x14ac:dyDescent="0.25">
      <c r="A5" s="9">
        <v>3</v>
      </c>
      <c r="B5" s="9" t="s">
        <v>166</v>
      </c>
      <c r="C5" s="9" t="s">
        <v>167</v>
      </c>
      <c r="D5" s="9" t="s">
        <v>68</v>
      </c>
      <c r="E5" s="9" t="s">
        <v>168</v>
      </c>
      <c r="F5" s="9" t="s">
        <v>139</v>
      </c>
      <c r="G5" s="27">
        <v>40</v>
      </c>
      <c r="H5" s="27"/>
      <c r="I5" s="10"/>
      <c r="J5" s="13">
        <f t="shared" si="0"/>
        <v>0</v>
      </c>
      <c r="K5" s="13">
        <f t="shared" si="1"/>
        <v>0</v>
      </c>
    </row>
    <row r="6" spans="1:11" x14ac:dyDescent="0.25">
      <c r="A6" s="9">
        <v>4</v>
      </c>
      <c r="B6" s="9" t="s">
        <v>418</v>
      </c>
      <c r="C6" s="9" t="s">
        <v>534</v>
      </c>
      <c r="D6" s="9" t="s">
        <v>141</v>
      </c>
      <c r="E6" s="9" t="s">
        <v>517</v>
      </c>
      <c r="F6" s="9" t="s">
        <v>535</v>
      </c>
      <c r="G6" s="26">
        <v>12</v>
      </c>
      <c r="H6" s="27"/>
      <c r="I6" s="10"/>
      <c r="J6" s="13">
        <f t="shared" si="0"/>
        <v>0</v>
      </c>
      <c r="K6" s="13">
        <f t="shared" si="1"/>
        <v>0</v>
      </c>
    </row>
    <row r="7" spans="1:11" x14ac:dyDescent="0.25">
      <c r="A7" s="9">
        <v>5</v>
      </c>
      <c r="B7" s="9" t="s">
        <v>418</v>
      </c>
      <c r="C7" s="9" t="s">
        <v>419</v>
      </c>
      <c r="D7" s="9" t="s">
        <v>1</v>
      </c>
      <c r="E7" s="9" t="s">
        <v>420</v>
      </c>
      <c r="F7" s="9" t="s">
        <v>114</v>
      </c>
      <c r="G7" s="26">
        <v>34</v>
      </c>
      <c r="H7" s="27"/>
      <c r="I7" s="10"/>
      <c r="J7" s="13">
        <f t="shared" si="0"/>
        <v>0</v>
      </c>
      <c r="K7" s="13">
        <f t="shared" si="1"/>
        <v>0</v>
      </c>
    </row>
    <row r="8" spans="1:11" x14ac:dyDescent="0.25">
      <c r="A8" s="9">
        <v>6</v>
      </c>
      <c r="B8" s="9" t="s">
        <v>254</v>
      </c>
      <c r="C8" s="9" t="s">
        <v>255</v>
      </c>
      <c r="D8" s="9" t="s">
        <v>1</v>
      </c>
      <c r="E8" s="9" t="s">
        <v>256</v>
      </c>
      <c r="F8" s="9" t="s">
        <v>257</v>
      </c>
      <c r="G8" s="27">
        <v>35</v>
      </c>
      <c r="H8" s="27"/>
      <c r="I8" s="10"/>
      <c r="J8" s="13">
        <f t="shared" si="0"/>
        <v>0</v>
      </c>
      <c r="K8" s="13">
        <f t="shared" si="1"/>
        <v>0</v>
      </c>
    </row>
    <row r="9" spans="1:11" x14ac:dyDescent="0.25">
      <c r="A9" s="9">
        <v>7</v>
      </c>
      <c r="B9" s="9" t="s">
        <v>550</v>
      </c>
      <c r="C9" s="9" t="s">
        <v>551</v>
      </c>
      <c r="D9" s="9" t="s">
        <v>68</v>
      </c>
      <c r="E9" s="9" t="s">
        <v>552</v>
      </c>
      <c r="F9" s="9" t="s">
        <v>151</v>
      </c>
      <c r="G9" s="27">
        <v>2</v>
      </c>
      <c r="H9" s="27"/>
      <c r="I9" s="10"/>
      <c r="J9" s="13">
        <f t="shared" si="0"/>
        <v>0</v>
      </c>
      <c r="K9" s="13">
        <f t="shared" si="1"/>
        <v>0</v>
      </c>
    </row>
    <row r="10" spans="1:11" x14ac:dyDescent="0.25">
      <c r="A10" s="9">
        <v>8</v>
      </c>
      <c r="B10" s="9" t="s">
        <v>235</v>
      </c>
      <c r="C10" s="9" t="s">
        <v>236</v>
      </c>
      <c r="D10" s="9" t="s">
        <v>141</v>
      </c>
      <c r="E10" s="9" t="s">
        <v>92</v>
      </c>
      <c r="F10" s="9" t="s">
        <v>1276</v>
      </c>
      <c r="G10" s="27">
        <v>50</v>
      </c>
      <c r="H10" s="27"/>
      <c r="I10" s="10"/>
      <c r="J10" s="13">
        <f t="shared" si="0"/>
        <v>0</v>
      </c>
      <c r="K10" s="13">
        <f t="shared" si="1"/>
        <v>0</v>
      </c>
    </row>
    <row r="11" spans="1:11" x14ac:dyDescent="0.25">
      <c r="A11" s="9">
        <v>9</v>
      </c>
      <c r="B11" s="9" t="s">
        <v>639</v>
      </c>
      <c r="C11" s="9" t="s">
        <v>950</v>
      </c>
      <c r="D11" s="9" t="s">
        <v>68</v>
      </c>
      <c r="E11" s="9" t="s">
        <v>210</v>
      </c>
      <c r="F11" s="9" t="s">
        <v>139</v>
      </c>
      <c r="G11" s="27">
        <v>3</v>
      </c>
      <c r="H11" s="27"/>
      <c r="I11" s="10"/>
      <c r="J11" s="13">
        <f t="shared" si="0"/>
        <v>0</v>
      </c>
      <c r="K11" s="13">
        <f t="shared" si="1"/>
        <v>0</v>
      </c>
    </row>
    <row r="12" spans="1:11" x14ac:dyDescent="0.25">
      <c r="A12" s="9">
        <v>10</v>
      </c>
      <c r="B12" s="9" t="s">
        <v>238</v>
      </c>
      <c r="C12" s="9" t="s">
        <v>239</v>
      </c>
      <c r="D12" s="9" t="s">
        <v>68</v>
      </c>
      <c r="E12" s="9" t="s">
        <v>135</v>
      </c>
      <c r="F12" s="9" t="s">
        <v>1012</v>
      </c>
      <c r="G12" s="27">
        <v>30</v>
      </c>
      <c r="H12" s="27"/>
      <c r="I12" s="10"/>
      <c r="J12" s="13">
        <f t="shared" si="0"/>
        <v>0</v>
      </c>
      <c r="K12" s="13">
        <f t="shared" si="1"/>
        <v>0</v>
      </c>
    </row>
    <row r="13" spans="1:11" x14ac:dyDescent="0.25">
      <c r="A13" s="9">
        <v>11</v>
      </c>
      <c r="B13" s="9" t="s">
        <v>238</v>
      </c>
      <c r="C13" s="9" t="s">
        <v>239</v>
      </c>
      <c r="D13" s="9" t="s">
        <v>68</v>
      </c>
      <c r="E13" s="9" t="s">
        <v>142</v>
      </c>
      <c r="F13" s="9" t="s">
        <v>1012</v>
      </c>
      <c r="G13" s="27">
        <v>30</v>
      </c>
      <c r="H13" s="27"/>
      <c r="I13" s="10"/>
      <c r="J13" s="13">
        <f t="shared" si="0"/>
        <v>0</v>
      </c>
      <c r="K13" s="13">
        <f t="shared" si="1"/>
        <v>0</v>
      </c>
    </row>
    <row r="14" spans="1:11" x14ac:dyDescent="0.25">
      <c r="A14" s="9">
        <v>12</v>
      </c>
      <c r="B14" s="9" t="s">
        <v>940</v>
      </c>
      <c r="C14" s="9" t="s">
        <v>941</v>
      </c>
      <c r="D14" s="9" t="s">
        <v>942</v>
      </c>
      <c r="E14" s="9" t="s">
        <v>943</v>
      </c>
      <c r="F14" s="9" t="s">
        <v>566</v>
      </c>
      <c r="G14" s="27">
        <v>4</v>
      </c>
      <c r="H14" s="27"/>
      <c r="I14" s="10"/>
      <c r="J14" s="13">
        <f t="shared" si="0"/>
        <v>0</v>
      </c>
      <c r="K14" s="13">
        <f t="shared" si="1"/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H34" sqref="H34:I34"/>
    </sheetView>
  </sheetViews>
  <sheetFormatPr defaultRowHeight="15" x14ac:dyDescent="0.25"/>
  <cols>
    <col min="2" max="2" width="21.85546875" customWidth="1"/>
    <col min="3" max="3" width="32.28515625" customWidth="1"/>
    <col min="5" max="5" width="19.5703125" customWidth="1"/>
    <col min="6" max="6" width="14.28515625" customWidth="1"/>
    <col min="8" max="8" width="16.140625" customWidth="1"/>
    <col min="9" max="9" width="10.42578125" customWidth="1"/>
  </cols>
  <sheetData>
    <row r="1" spans="1:11" x14ac:dyDescent="0.25">
      <c r="B1" s="8">
        <f>'21LEKI PFIZERA'!B1+1</f>
        <v>22</v>
      </c>
      <c r="C1" t="s">
        <v>1308</v>
      </c>
      <c r="J1" s="12">
        <f>SUM(J3:J34)</f>
        <v>0</v>
      </c>
      <c r="K1" s="12">
        <f>SUM(K3:K34)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258</v>
      </c>
      <c r="C3" s="9" t="s">
        <v>259</v>
      </c>
      <c r="D3" s="9" t="s">
        <v>82</v>
      </c>
      <c r="E3" s="9" t="s">
        <v>260</v>
      </c>
      <c r="F3" s="9" t="s">
        <v>151</v>
      </c>
      <c r="G3" s="9">
        <v>12</v>
      </c>
      <c r="H3" s="9"/>
      <c r="I3" s="10"/>
      <c r="J3" s="13">
        <f t="shared" ref="J3:J34" si="0">ROUND(H3*G3,2)</f>
        <v>0</v>
      </c>
      <c r="K3" s="13">
        <f t="shared" ref="K3:K34" si="1">ROUND(J3*(1+I3),2)</f>
        <v>0</v>
      </c>
    </row>
    <row r="4" spans="1:11" x14ac:dyDescent="0.25">
      <c r="A4" s="9">
        <v>2</v>
      </c>
      <c r="B4" s="9" t="s">
        <v>261</v>
      </c>
      <c r="C4" s="9" t="s">
        <v>262</v>
      </c>
      <c r="D4" s="9" t="s">
        <v>1</v>
      </c>
      <c r="E4" s="9" t="s">
        <v>48</v>
      </c>
      <c r="F4" s="9" t="s">
        <v>44</v>
      </c>
      <c r="G4" s="9">
        <v>14</v>
      </c>
      <c r="H4" s="9"/>
      <c r="I4" s="10"/>
      <c r="J4" s="13">
        <f t="shared" si="0"/>
        <v>0</v>
      </c>
      <c r="K4" s="13">
        <f t="shared" si="1"/>
        <v>0</v>
      </c>
    </row>
    <row r="5" spans="1:11" x14ac:dyDescent="0.25">
      <c r="A5" s="9">
        <v>3</v>
      </c>
      <c r="B5" s="9" t="s">
        <v>263</v>
      </c>
      <c r="C5" s="9" t="s">
        <v>264</v>
      </c>
      <c r="D5" s="9" t="s">
        <v>1</v>
      </c>
      <c r="E5" s="9" t="s">
        <v>265</v>
      </c>
      <c r="F5" s="9" t="s">
        <v>44</v>
      </c>
      <c r="G5" s="9">
        <v>11</v>
      </c>
      <c r="H5" s="9"/>
      <c r="I5" s="10"/>
      <c r="J5" s="13">
        <f t="shared" si="0"/>
        <v>0</v>
      </c>
      <c r="K5" s="13">
        <f t="shared" si="1"/>
        <v>0</v>
      </c>
    </row>
    <row r="6" spans="1:11" x14ac:dyDescent="0.25">
      <c r="A6" s="9">
        <v>4</v>
      </c>
      <c r="B6" s="9" t="s">
        <v>263</v>
      </c>
      <c r="C6" s="9" t="s">
        <v>264</v>
      </c>
      <c r="D6" s="9" t="s">
        <v>1</v>
      </c>
      <c r="E6" s="9" t="s">
        <v>266</v>
      </c>
      <c r="F6" s="9" t="s">
        <v>44</v>
      </c>
      <c r="G6" s="9">
        <v>90</v>
      </c>
      <c r="H6" s="9"/>
      <c r="I6" s="10"/>
      <c r="J6" s="13">
        <f t="shared" si="0"/>
        <v>0</v>
      </c>
      <c r="K6" s="13">
        <f t="shared" si="1"/>
        <v>0</v>
      </c>
    </row>
    <row r="7" spans="1:11" x14ac:dyDescent="0.25">
      <c r="A7" s="9">
        <v>5</v>
      </c>
      <c r="B7" s="9" t="s">
        <v>267</v>
      </c>
      <c r="C7" s="9" t="s">
        <v>268</v>
      </c>
      <c r="D7" s="9" t="s">
        <v>1</v>
      </c>
      <c r="E7" s="9" t="s">
        <v>269</v>
      </c>
      <c r="F7" s="9" t="s">
        <v>44</v>
      </c>
      <c r="G7" s="9">
        <v>7</v>
      </c>
      <c r="H7" s="9"/>
      <c r="I7" s="10"/>
      <c r="J7" s="13">
        <f t="shared" si="0"/>
        <v>0</v>
      </c>
      <c r="K7" s="13">
        <f t="shared" si="1"/>
        <v>0</v>
      </c>
    </row>
    <row r="8" spans="1:11" x14ac:dyDescent="0.25">
      <c r="A8" s="9">
        <v>6</v>
      </c>
      <c r="B8" s="9" t="s">
        <v>270</v>
      </c>
      <c r="C8" s="9" t="s">
        <v>271</v>
      </c>
      <c r="D8" s="9" t="s">
        <v>1</v>
      </c>
      <c r="E8" s="9" t="s">
        <v>272</v>
      </c>
      <c r="F8" s="9" t="s">
        <v>114</v>
      </c>
      <c r="G8" s="9">
        <v>23</v>
      </c>
      <c r="H8" s="9"/>
      <c r="I8" s="10"/>
      <c r="J8" s="13">
        <f t="shared" si="0"/>
        <v>0</v>
      </c>
      <c r="K8" s="13">
        <f t="shared" si="1"/>
        <v>0</v>
      </c>
    </row>
    <row r="9" spans="1:11" x14ac:dyDescent="0.25">
      <c r="A9" s="9">
        <v>7</v>
      </c>
      <c r="B9" s="9" t="s">
        <v>273</v>
      </c>
      <c r="C9" s="9" t="s">
        <v>274</v>
      </c>
      <c r="D9" s="9" t="s">
        <v>1</v>
      </c>
      <c r="E9" s="9" t="s">
        <v>275</v>
      </c>
      <c r="F9" s="9" t="s">
        <v>114</v>
      </c>
      <c r="G9" s="9">
        <v>5</v>
      </c>
      <c r="H9" s="9"/>
      <c r="I9" s="10"/>
      <c r="J9" s="13">
        <f t="shared" si="0"/>
        <v>0</v>
      </c>
      <c r="K9" s="13">
        <f t="shared" si="1"/>
        <v>0</v>
      </c>
    </row>
    <row r="10" spans="1:11" x14ac:dyDescent="0.25">
      <c r="A10" s="9">
        <v>8</v>
      </c>
      <c r="B10" s="9" t="s">
        <v>276</v>
      </c>
      <c r="C10" s="9" t="s">
        <v>277</v>
      </c>
      <c r="D10" s="9" t="s">
        <v>1</v>
      </c>
      <c r="E10" s="9" t="s">
        <v>278</v>
      </c>
      <c r="F10" s="9" t="s">
        <v>114</v>
      </c>
      <c r="G10" s="9">
        <v>28</v>
      </c>
      <c r="H10" s="9"/>
      <c r="I10" s="10"/>
      <c r="J10" s="13">
        <f t="shared" si="0"/>
        <v>0</v>
      </c>
      <c r="K10" s="13">
        <f t="shared" si="1"/>
        <v>0</v>
      </c>
    </row>
    <row r="11" spans="1:11" x14ac:dyDescent="0.25">
      <c r="A11" s="9">
        <v>9</v>
      </c>
      <c r="B11" s="9" t="s">
        <v>279</v>
      </c>
      <c r="C11" s="9" t="s">
        <v>280</v>
      </c>
      <c r="D11" s="9" t="s">
        <v>1</v>
      </c>
      <c r="E11" s="9" t="s">
        <v>281</v>
      </c>
      <c r="F11" s="9" t="s">
        <v>114</v>
      </c>
      <c r="G11" s="9">
        <v>28</v>
      </c>
      <c r="H11" s="9"/>
      <c r="I11" s="10"/>
      <c r="J11" s="13">
        <f t="shared" si="0"/>
        <v>0</v>
      </c>
      <c r="K11" s="13">
        <f t="shared" si="1"/>
        <v>0</v>
      </c>
    </row>
    <row r="12" spans="1:11" x14ac:dyDescent="0.25">
      <c r="A12" s="9">
        <v>10</v>
      </c>
      <c r="B12" s="9" t="s">
        <v>279</v>
      </c>
      <c r="C12" s="9" t="s">
        <v>280</v>
      </c>
      <c r="D12" s="9" t="s">
        <v>82</v>
      </c>
      <c r="E12" s="9" t="s">
        <v>282</v>
      </c>
      <c r="F12" s="9" t="s">
        <v>139</v>
      </c>
      <c r="G12" s="9">
        <v>8</v>
      </c>
      <c r="H12" s="9"/>
      <c r="I12" s="10"/>
      <c r="J12" s="13">
        <f t="shared" si="0"/>
        <v>0</v>
      </c>
      <c r="K12" s="13">
        <f t="shared" si="1"/>
        <v>0</v>
      </c>
    </row>
    <row r="13" spans="1:11" x14ac:dyDescent="0.25">
      <c r="A13" s="9">
        <v>11</v>
      </c>
      <c r="B13" s="9" t="s">
        <v>283</v>
      </c>
      <c r="C13" s="9" t="s">
        <v>284</v>
      </c>
      <c r="D13" s="9" t="s">
        <v>1</v>
      </c>
      <c r="E13" s="9" t="s">
        <v>285</v>
      </c>
      <c r="F13" s="9" t="s">
        <v>44</v>
      </c>
      <c r="G13" s="9">
        <v>24</v>
      </c>
      <c r="H13" s="9"/>
      <c r="I13" s="10"/>
      <c r="J13" s="13">
        <f t="shared" si="0"/>
        <v>0</v>
      </c>
      <c r="K13" s="13">
        <f t="shared" si="1"/>
        <v>0</v>
      </c>
    </row>
    <row r="14" spans="1:11" x14ac:dyDescent="0.25">
      <c r="A14" s="9">
        <v>12</v>
      </c>
      <c r="B14" s="9" t="s">
        <v>286</v>
      </c>
      <c r="C14" s="9" t="s">
        <v>287</v>
      </c>
      <c r="D14" s="9" t="s">
        <v>1</v>
      </c>
      <c r="E14" s="9" t="s">
        <v>288</v>
      </c>
      <c r="F14" s="9" t="s">
        <v>44</v>
      </c>
      <c r="G14" s="9">
        <v>30</v>
      </c>
      <c r="H14" s="9"/>
      <c r="I14" s="10"/>
      <c r="J14" s="13">
        <f t="shared" si="0"/>
        <v>0</v>
      </c>
      <c r="K14" s="13">
        <f t="shared" si="1"/>
        <v>0</v>
      </c>
    </row>
    <row r="15" spans="1:11" x14ac:dyDescent="0.25">
      <c r="A15" s="9">
        <v>13</v>
      </c>
      <c r="B15" s="9" t="s">
        <v>289</v>
      </c>
      <c r="C15" s="9" t="s">
        <v>290</v>
      </c>
      <c r="D15" s="9" t="s">
        <v>1</v>
      </c>
      <c r="E15" s="9" t="s">
        <v>265</v>
      </c>
      <c r="F15" s="9" t="s">
        <v>44</v>
      </c>
      <c r="G15" s="9">
        <v>45</v>
      </c>
      <c r="H15" s="9"/>
      <c r="I15" s="10"/>
      <c r="J15" s="13">
        <f t="shared" si="0"/>
        <v>0</v>
      </c>
      <c r="K15" s="13">
        <f t="shared" si="1"/>
        <v>0</v>
      </c>
    </row>
    <row r="16" spans="1:11" x14ac:dyDescent="0.25">
      <c r="A16" s="9">
        <v>14</v>
      </c>
      <c r="B16" s="9" t="s">
        <v>291</v>
      </c>
      <c r="C16" s="9" t="s">
        <v>292</v>
      </c>
      <c r="D16" s="9" t="s">
        <v>1</v>
      </c>
      <c r="E16" s="9" t="s">
        <v>293</v>
      </c>
      <c r="F16" s="9" t="s">
        <v>44</v>
      </c>
      <c r="G16" s="9">
        <v>5</v>
      </c>
      <c r="H16" s="9"/>
      <c r="I16" s="10"/>
      <c r="J16" s="13">
        <f t="shared" si="0"/>
        <v>0</v>
      </c>
      <c r="K16" s="13">
        <f t="shared" si="1"/>
        <v>0</v>
      </c>
    </row>
    <row r="17" spans="1:11" x14ac:dyDescent="0.25">
      <c r="A17" s="9">
        <v>15</v>
      </c>
      <c r="B17" s="9" t="s">
        <v>291</v>
      </c>
      <c r="C17" s="9" t="s">
        <v>292</v>
      </c>
      <c r="D17" s="9" t="s">
        <v>82</v>
      </c>
      <c r="E17" s="9" t="s">
        <v>294</v>
      </c>
      <c r="F17" s="9" t="s">
        <v>900</v>
      </c>
      <c r="G17" s="9">
        <v>6</v>
      </c>
      <c r="H17" s="9"/>
      <c r="I17" s="10"/>
      <c r="J17" s="13">
        <f t="shared" si="0"/>
        <v>0</v>
      </c>
      <c r="K17" s="13">
        <f t="shared" si="1"/>
        <v>0</v>
      </c>
    </row>
    <row r="18" spans="1:11" x14ac:dyDescent="0.25">
      <c r="A18" s="9">
        <v>16</v>
      </c>
      <c r="B18" s="9" t="s">
        <v>295</v>
      </c>
      <c r="C18" s="9" t="s">
        <v>296</v>
      </c>
      <c r="D18" s="9" t="s">
        <v>1</v>
      </c>
      <c r="E18" s="9" t="s">
        <v>297</v>
      </c>
      <c r="F18" s="9" t="s">
        <v>44</v>
      </c>
      <c r="G18" s="9">
        <v>92</v>
      </c>
      <c r="H18" s="9"/>
      <c r="I18" s="10"/>
      <c r="J18" s="13">
        <f t="shared" si="0"/>
        <v>0</v>
      </c>
      <c r="K18" s="13">
        <f t="shared" si="1"/>
        <v>0</v>
      </c>
    </row>
    <row r="19" spans="1:11" x14ac:dyDescent="0.25">
      <c r="A19" s="9">
        <v>17</v>
      </c>
      <c r="B19" s="9" t="s">
        <v>295</v>
      </c>
      <c r="C19" s="9" t="s">
        <v>296</v>
      </c>
      <c r="D19" s="9" t="s">
        <v>1</v>
      </c>
      <c r="E19" s="9" t="s">
        <v>298</v>
      </c>
      <c r="F19" s="9" t="s">
        <v>299</v>
      </c>
      <c r="G19" s="9">
        <v>28</v>
      </c>
      <c r="H19" s="9"/>
      <c r="I19" s="10"/>
      <c r="J19" s="13">
        <f t="shared" si="0"/>
        <v>0</v>
      </c>
      <c r="K19" s="13">
        <f t="shared" si="1"/>
        <v>0</v>
      </c>
    </row>
    <row r="20" spans="1:11" x14ac:dyDescent="0.25">
      <c r="A20" s="9">
        <v>18</v>
      </c>
      <c r="B20" s="9" t="s">
        <v>300</v>
      </c>
      <c r="C20" s="9" t="s">
        <v>301</v>
      </c>
      <c r="D20" s="9" t="s">
        <v>82</v>
      </c>
      <c r="E20" s="9" t="s">
        <v>302</v>
      </c>
      <c r="F20" s="9" t="s">
        <v>139</v>
      </c>
      <c r="G20" s="9">
        <v>72</v>
      </c>
      <c r="H20" s="9"/>
      <c r="I20" s="10"/>
      <c r="J20" s="13">
        <f t="shared" si="0"/>
        <v>0</v>
      </c>
      <c r="K20" s="13">
        <f t="shared" si="1"/>
        <v>0</v>
      </c>
    </row>
    <row r="21" spans="1:11" x14ac:dyDescent="0.25">
      <c r="A21" s="9">
        <v>19</v>
      </c>
      <c r="B21" s="9" t="s">
        <v>303</v>
      </c>
      <c r="C21" s="9" t="s">
        <v>304</v>
      </c>
      <c r="D21" s="9" t="s">
        <v>1</v>
      </c>
      <c r="E21" s="9" t="s">
        <v>269</v>
      </c>
      <c r="F21" s="9" t="s">
        <v>114</v>
      </c>
      <c r="G21" s="9">
        <v>11</v>
      </c>
      <c r="H21" s="9"/>
      <c r="I21" s="10"/>
      <c r="J21" s="13">
        <f t="shared" si="0"/>
        <v>0</v>
      </c>
      <c r="K21" s="13">
        <f t="shared" si="1"/>
        <v>0</v>
      </c>
    </row>
    <row r="22" spans="1:11" x14ac:dyDescent="0.25">
      <c r="A22" s="9">
        <v>20</v>
      </c>
      <c r="B22" s="9" t="s">
        <v>303</v>
      </c>
      <c r="C22" s="9" t="s">
        <v>304</v>
      </c>
      <c r="D22" s="9" t="s">
        <v>1</v>
      </c>
      <c r="E22" s="9" t="s">
        <v>305</v>
      </c>
      <c r="F22" s="9" t="s">
        <v>44</v>
      </c>
      <c r="G22" s="9">
        <v>184</v>
      </c>
      <c r="H22" s="9"/>
      <c r="I22" s="10"/>
      <c r="J22" s="13">
        <f t="shared" si="0"/>
        <v>0</v>
      </c>
      <c r="K22" s="13">
        <f t="shared" si="1"/>
        <v>0</v>
      </c>
    </row>
    <row r="23" spans="1:11" x14ac:dyDescent="0.25">
      <c r="A23" s="9">
        <v>21</v>
      </c>
      <c r="B23" s="9" t="s">
        <v>306</v>
      </c>
      <c r="C23" s="9" t="s">
        <v>307</v>
      </c>
      <c r="D23" s="9" t="s">
        <v>1</v>
      </c>
      <c r="E23" s="9" t="s">
        <v>308</v>
      </c>
      <c r="F23" s="9" t="s">
        <v>44</v>
      </c>
      <c r="G23" s="9">
        <v>5</v>
      </c>
      <c r="H23" s="9"/>
      <c r="I23" s="10"/>
      <c r="J23" s="13">
        <f t="shared" si="0"/>
        <v>0</v>
      </c>
      <c r="K23" s="13">
        <f t="shared" si="1"/>
        <v>0</v>
      </c>
    </row>
    <row r="24" spans="1:11" x14ac:dyDescent="0.25">
      <c r="A24" s="9">
        <v>22</v>
      </c>
      <c r="B24" s="9" t="s">
        <v>309</v>
      </c>
      <c r="C24" s="9" t="s">
        <v>310</v>
      </c>
      <c r="D24" s="9" t="s">
        <v>1</v>
      </c>
      <c r="E24" s="9" t="s">
        <v>265</v>
      </c>
      <c r="F24" s="9" t="s">
        <v>44</v>
      </c>
      <c r="G24" s="9">
        <v>5</v>
      </c>
      <c r="H24" s="9"/>
      <c r="I24" s="10"/>
      <c r="J24" s="13">
        <f t="shared" si="0"/>
        <v>0</v>
      </c>
      <c r="K24" s="13">
        <f t="shared" si="1"/>
        <v>0</v>
      </c>
    </row>
    <row r="25" spans="1:11" x14ac:dyDescent="0.25">
      <c r="A25" s="9">
        <v>23</v>
      </c>
      <c r="B25" s="9" t="s">
        <v>311</v>
      </c>
      <c r="C25" s="9" t="s">
        <v>312</v>
      </c>
      <c r="D25" s="9" t="s">
        <v>1</v>
      </c>
      <c r="E25" s="9" t="s">
        <v>297</v>
      </c>
      <c r="F25" s="9" t="s">
        <v>44</v>
      </c>
      <c r="G25" s="9">
        <v>230</v>
      </c>
      <c r="H25" s="9"/>
      <c r="I25" s="10"/>
      <c r="J25" s="13">
        <f t="shared" si="0"/>
        <v>0</v>
      </c>
      <c r="K25" s="13">
        <f t="shared" si="1"/>
        <v>0</v>
      </c>
    </row>
    <row r="26" spans="1:11" x14ac:dyDescent="0.25">
      <c r="A26" s="9">
        <v>24</v>
      </c>
      <c r="B26" s="9" t="s">
        <v>313</v>
      </c>
      <c r="C26" s="9" t="s">
        <v>314</v>
      </c>
      <c r="D26" s="9" t="s">
        <v>187</v>
      </c>
      <c r="E26" s="9" t="s">
        <v>202</v>
      </c>
      <c r="F26" s="9" t="s">
        <v>901</v>
      </c>
      <c r="G26" s="9">
        <v>12</v>
      </c>
      <c r="H26" s="9"/>
      <c r="I26" s="10"/>
      <c r="J26" s="13">
        <f t="shared" si="0"/>
        <v>0</v>
      </c>
      <c r="K26" s="13">
        <f t="shared" si="1"/>
        <v>0</v>
      </c>
    </row>
    <row r="27" spans="1:11" x14ac:dyDescent="0.25">
      <c r="A27" s="9">
        <v>25</v>
      </c>
      <c r="B27" s="9" t="s">
        <v>313</v>
      </c>
      <c r="C27" s="9" t="s">
        <v>314</v>
      </c>
      <c r="D27" s="9" t="s">
        <v>1</v>
      </c>
      <c r="E27" s="9" t="s">
        <v>43</v>
      </c>
      <c r="F27" s="9" t="s">
        <v>44</v>
      </c>
      <c r="G27" s="9">
        <v>35</v>
      </c>
      <c r="H27" s="9"/>
      <c r="I27" s="10"/>
      <c r="J27" s="13">
        <f t="shared" si="0"/>
        <v>0</v>
      </c>
      <c r="K27" s="13">
        <f t="shared" si="1"/>
        <v>0</v>
      </c>
    </row>
    <row r="28" spans="1:11" x14ac:dyDescent="0.25">
      <c r="A28" s="9">
        <v>26</v>
      </c>
      <c r="B28" s="9" t="s">
        <v>228</v>
      </c>
      <c r="C28" s="9" t="s">
        <v>315</v>
      </c>
      <c r="D28" s="9" t="s">
        <v>1</v>
      </c>
      <c r="E28" s="9" t="s">
        <v>316</v>
      </c>
      <c r="F28" s="9" t="s">
        <v>40</v>
      </c>
      <c r="G28" s="9">
        <v>5</v>
      </c>
      <c r="H28" s="9"/>
      <c r="I28" s="10"/>
      <c r="J28" s="13">
        <f t="shared" si="0"/>
        <v>0</v>
      </c>
      <c r="K28" s="13">
        <f t="shared" si="1"/>
        <v>0</v>
      </c>
    </row>
    <row r="29" spans="1:11" x14ac:dyDescent="0.25">
      <c r="A29" s="9">
        <v>27</v>
      </c>
      <c r="B29" s="9" t="s">
        <v>228</v>
      </c>
      <c r="C29" s="9" t="s">
        <v>229</v>
      </c>
      <c r="D29" s="9" t="s">
        <v>1</v>
      </c>
      <c r="E29" s="9" t="s">
        <v>230</v>
      </c>
      <c r="F29" s="9" t="s">
        <v>231</v>
      </c>
      <c r="G29" s="9">
        <v>60</v>
      </c>
      <c r="H29" s="9"/>
      <c r="I29" s="10"/>
      <c r="J29" s="13">
        <f t="shared" si="0"/>
        <v>0</v>
      </c>
      <c r="K29" s="13">
        <f t="shared" si="1"/>
        <v>0</v>
      </c>
    </row>
    <row r="30" spans="1:11" x14ac:dyDescent="0.25">
      <c r="A30" s="9">
        <v>28</v>
      </c>
      <c r="B30" s="9" t="s">
        <v>317</v>
      </c>
      <c r="C30" s="9" t="s">
        <v>318</v>
      </c>
      <c r="D30" s="9" t="s">
        <v>1</v>
      </c>
      <c r="E30" s="9" t="s">
        <v>265</v>
      </c>
      <c r="F30" s="9" t="s">
        <v>44</v>
      </c>
      <c r="G30" s="9">
        <v>1</v>
      </c>
      <c r="H30" s="9"/>
      <c r="I30" s="10"/>
      <c r="J30" s="13">
        <f t="shared" si="0"/>
        <v>0</v>
      </c>
      <c r="K30" s="13">
        <f t="shared" si="1"/>
        <v>0</v>
      </c>
    </row>
    <row r="31" spans="1:11" x14ac:dyDescent="0.25">
      <c r="A31" s="9">
        <v>29</v>
      </c>
      <c r="B31" s="9" t="s">
        <v>317</v>
      </c>
      <c r="C31" s="9" t="s">
        <v>318</v>
      </c>
      <c r="D31" s="9" t="s">
        <v>82</v>
      </c>
      <c r="E31" s="9" t="s">
        <v>202</v>
      </c>
      <c r="F31" s="9" t="s">
        <v>319</v>
      </c>
      <c r="G31" s="9">
        <v>15</v>
      </c>
      <c r="H31" s="9"/>
      <c r="I31" s="10"/>
      <c r="J31" s="13">
        <f t="shared" si="0"/>
        <v>0</v>
      </c>
      <c r="K31" s="13">
        <f t="shared" si="1"/>
        <v>0</v>
      </c>
    </row>
    <row r="32" spans="1:11" x14ac:dyDescent="0.25">
      <c r="A32" s="9">
        <v>30</v>
      </c>
      <c r="B32" s="9" t="s">
        <v>317</v>
      </c>
      <c r="C32" s="9" t="s">
        <v>318</v>
      </c>
      <c r="D32" s="9" t="s">
        <v>82</v>
      </c>
      <c r="E32" s="9" t="s">
        <v>135</v>
      </c>
      <c r="F32" s="9" t="s">
        <v>319</v>
      </c>
      <c r="G32" s="9">
        <v>2</v>
      </c>
      <c r="H32" s="9"/>
      <c r="I32" s="10"/>
      <c r="J32" s="13">
        <f t="shared" si="0"/>
        <v>0</v>
      </c>
      <c r="K32" s="13">
        <f t="shared" si="1"/>
        <v>0</v>
      </c>
    </row>
    <row r="33" spans="1:11" x14ac:dyDescent="0.25">
      <c r="A33" s="9">
        <v>31</v>
      </c>
      <c r="B33" s="9" t="s">
        <v>320</v>
      </c>
      <c r="C33" s="9" t="s">
        <v>321</v>
      </c>
      <c r="D33" s="9" t="s">
        <v>1</v>
      </c>
      <c r="E33" s="9" t="s">
        <v>266</v>
      </c>
      <c r="F33" s="9" t="s">
        <v>44</v>
      </c>
      <c r="G33" s="9">
        <v>6</v>
      </c>
      <c r="H33" s="9"/>
      <c r="I33" s="10"/>
      <c r="J33" s="13">
        <f t="shared" si="0"/>
        <v>0</v>
      </c>
      <c r="K33" s="13">
        <f t="shared" si="1"/>
        <v>0</v>
      </c>
    </row>
    <row r="34" spans="1:11" x14ac:dyDescent="0.25">
      <c r="A34" s="9">
        <v>32</v>
      </c>
      <c r="B34" s="9" t="s">
        <v>322</v>
      </c>
      <c r="C34" s="9" t="s">
        <v>323</v>
      </c>
      <c r="D34" s="9" t="s">
        <v>1</v>
      </c>
      <c r="E34" s="9"/>
      <c r="F34" s="9" t="s">
        <v>324</v>
      </c>
      <c r="G34" s="9">
        <v>26</v>
      </c>
      <c r="H34" s="9"/>
      <c r="I34" s="10"/>
      <c r="J34" s="13">
        <f t="shared" si="0"/>
        <v>0</v>
      </c>
      <c r="K34" s="13">
        <f t="shared" si="1"/>
        <v>0</v>
      </c>
    </row>
    <row r="36" spans="1:11" x14ac:dyDescent="0.25">
      <c r="B36" s="57" t="s">
        <v>1261</v>
      </c>
      <c r="C36" s="57"/>
      <c r="D36" s="57"/>
      <c r="E36" s="57"/>
      <c r="F36" s="57"/>
      <c r="G36" s="57"/>
      <c r="H36" s="57"/>
      <c r="I36" s="57"/>
      <c r="J36" s="57"/>
      <c r="K36" s="57"/>
    </row>
    <row r="37" spans="1:11" x14ac:dyDescent="0.25"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1" x14ac:dyDescent="0.25">
      <c r="B38" s="57"/>
      <c r="C38" s="57"/>
      <c r="D38" s="57"/>
      <c r="E38" s="57"/>
      <c r="F38" s="57"/>
      <c r="G38" s="57"/>
      <c r="H38" s="57"/>
      <c r="I38" s="57"/>
      <c r="J38" s="57"/>
      <c r="K38" s="57"/>
    </row>
  </sheetData>
  <mergeCells count="1">
    <mergeCell ref="B36:K38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B23" sqref="B23:M24"/>
    </sheetView>
  </sheetViews>
  <sheetFormatPr defaultRowHeight="15" x14ac:dyDescent="0.25"/>
  <cols>
    <col min="2" max="2" width="26.42578125" customWidth="1"/>
    <col min="3" max="3" width="18.7109375" customWidth="1"/>
    <col min="4" max="4" width="9.5703125" customWidth="1"/>
    <col min="6" max="6" width="16.7109375" customWidth="1"/>
    <col min="9" max="9" width="12.85546875" customWidth="1"/>
  </cols>
  <sheetData>
    <row r="1" spans="1:11" x14ac:dyDescent="0.25">
      <c r="B1" s="8">
        <f>'22LEKI WZF POLFA W-WA'!B1+1</f>
        <v>23</v>
      </c>
      <c r="C1" t="s">
        <v>1309</v>
      </c>
      <c r="J1" s="12">
        <f>SUM(J3:J20)</f>
        <v>0</v>
      </c>
      <c r="K1" s="12">
        <f>SUM(K3:K20)</f>
        <v>0</v>
      </c>
    </row>
    <row r="2" spans="1:11" s="6" customFormat="1" ht="45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392</v>
      </c>
      <c r="C3" s="9" t="s">
        <v>393</v>
      </c>
      <c r="D3" s="9" t="s">
        <v>1</v>
      </c>
      <c r="E3" s="9" t="s">
        <v>394</v>
      </c>
      <c r="F3" s="9" t="s">
        <v>488</v>
      </c>
      <c r="G3" s="9">
        <v>1</v>
      </c>
      <c r="H3" s="9"/>
      <c r="I3" s="10"/>
      <c r="J3" s="13">
        <f t="shared" ref="J3:J20" si="0">ROUND(H3*G3,2)</f>
        <v>0</v>
      </c>
      <c r="K3" s="13">
        <f t="shared" ref="K3:K20" si="1">ROUND(J3*(1+I3),2)</f>
        <v>0</v>
      </c>
    </row>
    <row r="4" spans="1:11" x14ac:dyDescent="0.25">
      <c r="A4" s="9">
        <v>2</v>
      </c>
      <c r="B4" s="9" t="s">
        <v>156</v>
      </c>
      <c r="C4" s="9" t="s">
        <v>399</v>
      </c>
      <c r="D4" s="9" t="s">
        <v>1</v>
      </c>
      <c r="E4" s="9" t="s">
        <v>400</v>
      </c>
      <c r="F4" s="9" t="s">
        <v>114</v>
      </c>
      <c r="G4" s="9">
        <v>48</v>
      </c>
      <c r="H4" s="9"/>
      <c r="I4" s="10"/>
      <c r="J4" s="13">
        <f t="shared" si="0"/>
        <v>0</v>
      </c>
      <c r="K4" s="13">
        <f t="shared" si="1"/>
        <v>0</v>
      </c>
    </row>
    <row r="5" spans="1:11" x14ac:dyDescent="0.25">
      <c r="A5" s="9">
        <v>3</v>
      </c>
      <c r="B5" s="9" t="s">
        <v>156</v>
      </c>
      <c r="C5" s="9" t="s">
        <v>157</v>
      </c>
      <c r="D5" s="9" t="s">
        <v>68</v>
      </c>
      <c r="E5" s="9" t="s">
        <v>158</v>
      </c>
      <c r="F5" s="9" t="s">
        <v>1289</v>
      </c>
      <c r="G5" s="9">
        <v>4</v>
      </c>
      <c r="H5" s="9"/>
      <c r="I5" s="10"/>
      <c r="J5" s="13">
        <f t="shared" si="0"/>
        <v>0</v>
      </c>
      <c r="K5" s="13">
        <f t="shared" si="1"/>
        <v>0</v>
      </c>
    </row>
    <row r="6" spans="1:11" x14ac:dyDescent="0.25">
      <c r="A6" s="9">
        <v>4</v>
      </c>
      <c r="B6" s="9" t="s">
        <v>536</v>
      </c>
      <c r="C6" s="9" t="s">
        <v>537</v>
      </c>
      <c r="D6" s="9" t="s">
        <v>82</v>
      </c>
      <c r="E6" s="9" t="s">
        <v>92</v>
      </c>
      <c r="F6" s="9" t="s">
        <v>139</v>
      </c>
      <c r="G6" s="27">
        <v>195</v>
      </c>
      <c r="H6" s="26"/>
      <c r="I6" s="10"/>
      <c r="J6" s="13">
        <f t="shared" si="0"/>
        <v>0</v>
      </c>
      <c r="K6" s="13">
        <f t="shared" si="1"/>
        <v>0</v>
      </c>
    </row>
    <row r="7" spans="1:11" x14ac:dyDescent="0.25">
      <c r="A7" s="9">
        <v>5</v>
      </c>
      <c r="B7" s="9" t="s">
        <v>536</v>
      </c>
      <c r="C7" s="9" t="s">
        <v>537</v>
      </c>
      <c r="D7" s="9" t="s">
        <v>82</v>
      </c>
      <c r="E7" s="9" t="s">
        <v>202</v>
      </c>
      <c r="F7" s="9" t="s">
        <v>139</v>
      </c>
      <c r="G7" s="27">
        <v>11</v>
      </c>
      <c r="H7" s="26"/>
      <c r="I7" s="10"/>
      <c r="J7" s="13">
        <f t="shared" si="0"/>
        <v>0</v>
      </c>
      <c r="K7" s="13">
        <f t="shared" si="1"/>
        <v>0</v>
      </c>
    </row>
    <row r="8" spans="1:11" x14ac:dyDescent="0.25">
      <c r="A8" s="9">
        <v>6</v>
      </c>
      <c r="B8" s="9" t="s">
        <v>536</v>
      </c>
      <c r="C8" s="9" t="s">
        <v>1213</v>
      </c>
      <c r="D8" s="9" t="s">
        <v>1</v>
      </c>
      <c r="E8" s="9" t="s">
        <v>1214</v>
      </c>
      <c r="F8" s="9" t="s">
        <v>114</v>
      </c>
      <c r="G8" s="27">
        <v>10</v>
      </c>
      <c r="H8" s="26"/>
      <c r="I8" s="10"/>
      <c r="J8" s="13">
        <f t="shared" si="0"/>
        <v>0</v>
      </c>
      <c r="K8" s="13">
        <f t="shared" si="1"/>
        <v>0</v>
      </c>
    </row>
    <row r="9" spans="1:11" x14ac:dyDescent="0.25">
      <c r="A9" s="9">
        <v>7</v>
      </c>
      <c r="B9" s="9" t="s">
        <v>1230</v>
      </c>
      <c r="C9" s="9" t="s">
        <v>1231</v>
      </c>
      <c r="D9" s="9" t="s">
        <v>82</v>
      </c>
      <c r="E9" s="9" t="s">
        <v>955</v>
      </c>
      <c r="F9" s="9" t="s">
        <v>1232</v>
      </c>
      <c r="G9" s="27">
        <v>8</v>
      </c>
      <c r="H9" s="26"/>
      <c r="I9" s="10"/>
      <c r="J9" s="13">
        <f t="shared" si="0"/>
        <v>0</v>
      </c>
      <c r="K9" s="13">
        <f t="shared" si="1"/>
        <v>0</v>
      </c>
    </row>
    <row r="10" spans="1:11" x14ac:dyDescent="0.25">
      <c r="A10" s="9">
        <v>8</v>
      </c>
      <c r="B10" s="9" t="s">
        <v>1230</v>
      </c>
      <c r="C10" s="9" t="s">
        <v>1231</v>
      </c>
      <c r="D10" s="9" t="s">
        <v>82</v>
      </c>
      <c r="E10" s="9" t="s">
        <v>1233</v>
      </c>
      <c r="F10" s="9" t="s">
        <v>139</v>
      </c>
      <c r="G10" s="27">
        <v>10</v>
      </c>
      <c r="H10" s="26"/>
      <c r="I10" s="10"/>
      <c r="J10" s="13">
        <f t="shared" si="0"/>
        <v>0</v>
      </c>
      <c r="K10" s="13">
        <f t="shared" si="1"/>
        <v>0</v>
      </c>
    </row>
    <row r="11" spans="1:11" x14ac:dyDescent="0.25">
      <c r="A11" s="9">
        <v>9</v>
      </c>
      <c r="B11" s="9" t="s">
        <v>525</v>
      </c>
      <c r="C11" s="9" t="s">
        <v>526</v>
      </c>
      <c r="D11" s="9" t="s">
        <v>68</v>
      </c>
      <c r="E11" s="9" t="s">
        <v>210</v>
      </c>
      <c r="F11" s="9" t="s">
        <v>319</v>
      </c>
      <c r="G11" s="27">
        <v>5</v>
      </c>
      <c r="H11" s="26"/>
      <c r="I11" s="10"/>
      <c r="J11" s="13">
        <f t="shared" si="0"/>
        <v>0</v>
      </c>
      <c r="K11" s="13">
        <f t="shared" si="1"/>
        <v>0</v>
      </c>
    </row>
    <row r="12" spans="1:11" x14ac:dyDescent="0.25">
      <c r="A12" s="9">
        <v>10</v>
      </c>
      <c r="B12" s="9" t="s">
        <v>525</v>
      </c>
      <c r="C12" s="9" t="s">
        <v>526</v>
      </c>
      <c r="D12" s="9" t="s">
        <v>68</v>
      </c>
      <c r="E12" s="9" t="s">
        <v>527</v>
      </c>
      <c r="F12" s="9" t="s">
        <v>319</v>
      </c>
      <c r="G12" s="27">
        <v>16</v>
      </c>
      <c r="H12" s="26"/>
      <c r="I12" s="10"/>
      <c r="J12" s="13">
        <f t="shared" si="0"/>
        <v>0</v>
      </c>
      <c r="K12" s="13">
        <f t="shared" si="1"/>
        <v>0</v>
      </c>
    </row>
    <row r="13" spans="1:11" x14ac:dyDescent="0.25">
      <c r="A13" s="9">
        <v>11</v>
      </c>
      <c r="B13" s="9" t="s">
        <v>434</v>
      </c>
      <c r="C13" s="9" t="s">
        <v>435</v>
      </c>
      <c r="D13" s="9" t="s">
        <v>1</v>
      </c>
      <c r="E13" s="9" t="s">
        <v>297</v>
      </c>
      <c r="F13" s="9" t="s">
        <v>114</v>
      </c>
      <c r="G13" s="9">
        <v>370</v>
      </c>
      <c r="H13" s="9"/>
      <c r="I13" s="10"/>
      <c r="J13" s="13">
        <f t="shared" si="0"/>
        <v>0</v>
      </c>
      <c r="K13" s="13">
        <f t="shared" si="1"/>
        <v>0</v>
      </c>
    </row>
    <row r="14" spans="1:11" x14ac:dyDescent="0.25">
      <c r="A14" s="9">
        <v>12</v>
      </c>
      <c r="B14" s="9" t="s">
        <v>434</v>
      </c>
      <c r="C14" s="9" t="s">
        <v>560</v>
      </c>
      <c r="D14" s="9" t="s">
        <v>82</v>
      </c>
      <c r="E14" s="9" t="s">
        <v>135</v>
      </c>
      <c r="F14" s="9" t="s">
        <v>1280</v>
      </c>
      <c r="G14" s="27">
        <v>130</v>
      </c>
      <c r="H14" s="26"/>
      <c r="I14" s="10"/>
      <c r="J14" s="13">
        <f t="shared" si="0"/>
        <v>0</v>
      </c>
      <c r="K14" s="13">
        <f t="shared" si="1"/>
        <v>0</v>
      </c>
    </row>
    <row r="15" spans="1:11" x14ac:dyDescent="0.25">
      <c r="A15" s="9">
        <v>13</v>
      </c>
      <c r="B15" s="9" t="s">
        <v>1187</v>
      </c>
      <c r="C15" s="9" t="s">
        <v>1188</v>
      </c>
      <c r="D15" s="9" t="s">
        <v>954</v>
      </c>
      <c r="E15" s="9" t="s">
        <v>1189</v>
      </c>
      <c r="F15" s="9" t="s">
        <v>151</v>
      </c>
      <c r="G15" s="27">
        <v>3</v>
      </c>
      <c r="H15" s="27"/>
      <c r="I15" s="10"/>
      <c r="J15" s="13">
        <f t="shared" si="0"/>
        <v>0</v>
      </c>
      <c r="K15" s="13">
        <f t="shared" si="1"/>
        <v>0</v>
      </c>
    </row>
    <row r="16" spans="1:11" x14ac:dyDescent="0.25">
      <c r="A16" s="9">
        <v>14</v>
      </c>
      <c r="B16" s="9" t="s">
        <v>666</v>
      </c>
      <c r="C16" s="9" t="s">
        <v>667</v>
      </c>
      <c r="D16" s="9" t="s">
        <v>1</v>
      </c>
      <c r="E16" s="9" t="s">
        <v>405</v>
      </c>
      <c r="F16" s="9" t="s">
        <v>114</v>
      </c>
      <c r="G16" s="9">
        <v>115</v>
      </c>
      <c r="H16" s="9"/>
      <c r="I16" s="10"/>
      <c r="J16" s="13">
        <f t="shared" si="0"/>
        <v>0</v>
      </c>
      <c r="K16" s="13">
        <f t="shared" si="1"/>
        <v>0</v>
      </c>
    </row>
    <row r="17" spans="1:13" x14ac:dyDescent="0.25">
      <c r="A17" s="9">
        <v>15</v>
      </c>
      <c r="B17" s="9" t="s">
        <v>643</v>
      </c>
      <c r="C17" s="9" t="s">
        <v>644</v>
      </c>
      <c r="D17" s="9" t="s">
        <v>68</v>
      </c>
      <c r="E17" s="9" t="s">
        <v>64</v>
      </c>
      <c r="F17" s="9" t="s">
        <v>1288</v>
      </c>
      <c r="G17" s="27">
        <v>4</v>
      </c>
      <c r="H17" s="27"/>
      <c r="I17" s="10"/>
      <c r="J17" s="13">
        <f t="shared" si="0"/>
        <v>0</v>
      </c>
      <c r="K17" s="13">
        <f t="shared" si="1"/>
        <v>0</v>
      </c>
    </row>
    <row r="18" spans="1:13" x14ac:dyDescent="0.25">
      <c r="A18" s="9">
        <v>16</v>
      </c>
      <c r="B18" s="9" t="s">
        <v>643</v>
      </c>
      <c r="C18" s="9" t="s">
        <v>645</v>
      </c>
      <c r="D18" s="9" t="s">
        <v>68</v>
      </c>
      <c r="E18" s="9" t="s">
        <v>517</v>
      </c>
      <c r="F18" s="9" t="s">
        <v>139</v>
      </c>
      <c r="G18" s="27">
        <v>6</v>
      </c>
      <c r="H18" s="27"/>
      <c r="I18" s="10"/>
      <c r="J18" s="13">
        <f t="shared" si="0"/>
        <v>0</v>
      </c>
      <c r="K18" s="13">
        <f t="shared" si="1"/>
        <v>0</v>
      </c>
    </row>
    <row r="19" spans="1:13" x14ac:dyDescent="0.25">
      <c r="A19" s="9">
        <v>17</v>
      </c>
      <c r="B19" s="9" t="s">
        <v>646</v>
      </c>
      <c r="C19" s="9" t="s">
        <v>647</v>
      </c>
      <c r="D19" s="9" t="s">
        <v>68</v>
      </c>
      <c r="E19" s="9" t="s">
        <v>648</v>
      </c>
      <c r="F19" s="9" t="s">
        <v>502</v>
      </c>
      <c r="G19" s="27">
        <v>10</v>
      </c>
      <c r="H19" s="27"/>
      <c r="I19" s="10"/>
      <c r="J19" s="13">
        <f t="shared" si="0"/>
        <v>0</v>
      </c>
      <c r="K19" s="13">
        <f t="shared" si="1"/>
        <v>0</v>
      </c>
    </row>
    <row r="20" spans="1:13" x14ac:dyDescent="0.25">
      <c r="A20" s="9">
        <v>18</v>
      </c>
      <c r="B20" s="9" t="s">
        <v>952</v>
      </c>
      <c r="C20" s="9" t="s">
        <v>953</v>
      </c>
      <c r="D20" s="9" t="s">
        <v>954</v>
      </c>
      <c r="E20" s="9" t="s">
        <v>955</v>
      </c>
      <c r="F20" s="9" t="s">
        <v>173</v>
      </c>
      <c r="G20" s="27">
        <v>145</v>
      </c>
      <c r="H20" s="27"/>
      <c r="I20" s="10"/>
      <c r="J20" s="13">
        <f t="shared" si="0"/>
        <v>0</v>
      </c>
      <c r="K20" s="13">
        <f t="shared" si="1"/>
        <v>0</v>
      </c>
    </row>
    <row r="23" spans="1:13" x14ac:dyDescent="0.25">
      <c r="B23" s="57" t="s">
        <v>1261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4" spans="1:13" x14ac:dyDescent="0.25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</row>
  </sheetData>
  <mergeCells count="1">
    <mergeCell ref="B23:M2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H3" sqref="H3:I15"/>
    </sheetView>
  </sheetViews>
  <sheetFormatPr defaultRowHeight="15" x14ac:dyDescent="0.25"/>
  <cols>
    <col min="2" max="2" width="28.85546875" customWidth="1"/>
    <col min="3" max="3" width="22.5703125" customWidth="1"/>
    <col min="4" max="4" width="26.7109375" customWidth="1"/>
    <col min="5" max="5" width="15.5703125" customWidth="1"/>
    <col min="6" max="6" width="20.42578125" customWidth="1"/>
    <col min="9" max="9" width="13" customWidth="1"/>
  </cols>
  <sheetData>
    <row r="1" spans="1:11" x14ac:dyDescent="0.25">
      <c r="B1" s="8">
        <f>'23LEKI SANOFI'!B1+1</f>
        <v>24</v>
      </c>
      <c r="C1" t="s">
        <v>1310</v>
      </c>
      <c r="J1" s="12">
        <f>SUM(J3:J15)</f>
        <v>0</v>
      </c>
      <c r="K1" s="12">
        <f>SUM(K3:K15)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327</v>
      </c>
      <c r="C3" s="9" t="s">
        <v>328</v>
      </c>
      <c r="D3" s="9" t="s">
        <v>329</v>
      </c>
      <c r="E3" s="28">
        <v>0.2</v>
      </c>
      <c r="F3" s="27" t="s">
        <v>330</v>
      </c>
      <c r="G3" s="9">
        <v>4</v>
      </c>
      <c r="H3" s="9"/>
      <c r="I3" s="10"/>
      <c r="J3" s="13">
        <f t="shared" ref="J3:J15" si="0">ROUND(H3*G3,2)</f>
        <v>0</v>
      </c>
      <c r="K3" s="13">
        <f t="shared" ref="K3:K15" si="1">ROUND(J3*(1+I3),2)</f>
        <v>0</v>
      </c>
    </row>
    <row r="4" spans="1:11" x14ac:dyDescent="0.25">
      <c r="A4" s="9">
        <v>2</v>
      </c>
      <c r="B4" s="9" t="s">
        <v>331</v>
      </c>
      <c r="C4" s="9" t="s">
        <v>332</v>
      </c>
      <c r="D4" s="9" t="s">
        <v>333</v>
      </c>
      <c r="E4" s="28">
        <v>0.05</v>
      </c>
      <c r="F4" s="27" t="s">
        <v>334</v>
      </c>
      <c r="G4" s="9">
        <v>20</v>
      </c>
      <c r="H4" s="9"/>
      <c r="I4" s="10"/>
      <c r="J4" s="13">
        <f t="shared" si="0"/>
        <v>0</v>
      </c>
      <c r="K4" s="13">
        <f t="shared" si="1"/>
        <v>0</v>
      </c>
    </row>
    <row r="5" spans="1:11" x14ac:dyDescent="0.25">
      <c r="A5" s="9">
        <v>3</v>
      </c>
      <c r="B5" s="9" t="s">
        <v>1225</v>
      </c>
      <c r="C5" s="9" t="s">
        <v>1226</v>
      </c>
      <c r="D5" s="9" t="s">
        <v>325</v>
      </c>
      <c r="E5" s="28"/>
      <c r="F5" s="27" t="s">
        <v>1227</v>
      </c>
      <c r="G5" s="9">
        <v>1</v>
      </c>
      <c r="H5" s="9"/>
      <c r="I5" s="10"/>
      <c r="J5" s="13">
        <f t="shared" si="0"/>
        <v>0</v>
      </c>
      <c r="K5" s="13">
        <f t="shared" si="1"/>
        <v>0</v>
      </c>
    </row>
    <row r="6" spans="1:11" x14ac:dyDescent="0.25">
      <c r="A6" s="9">
        <v>4</v>
      </c>
      <c r="B6" s="9" t="s">
        <v>1258</v>
      </c>
      <c r="C6" s="9" t="s">
        <v>1259</v>
      </c>
      <c r="D6" s="9" t="s">
        <v>1260</v>
      </c>
      <c r="E6" s="28"/>
      <c r="F6" s="27" t="s">
        <v>334</v>
      </c>
      <c r="G6" s="9">
        <v>2</v>
      </c>
      <c r="H6" s="9"/>
      <c r="I6" s="10"/>
      <c r="J6" s="13">
        <f t="shared" si="0"/>
        <v>0</v>
      </c>
      <c r="K6" s="13">
        <f t="shared" si="1"/>
        <v>0</v>
      </c>
    </row>
    <row r="7" spans="1:11" x14ac:dyDescent="0.25">
      <c r="A7" s="9">
        <v>5</v>
      </c>
      <c r="B7" s="9" t="s">
        <v>335</v>
      </c>
      <c r="C7" s="9" t="s">
        <v>336</v>
      </c>
      <c r="D7" s="9" t="s">
        <v>121</v>
      </c>
      <c r="E7" s="27"/>
      <c r="F7" s="27" t="s">
        <v>337</v>
      </c>
      <c r="G7" s="9">
        <v>3</v>
      </c>
      <c r="H7" s="9"/>
      <c r="I7" s="10"/>
      <c r="J7" s="13">
        <f t="shared" si="0"/>
        <v>0</v>
      </c>
      <c r="K7" s="13">
        <f t="shared" si="1"/>
        <v>0</v>
      </c>
    </row>
    <row r="8" spans="1:11" x14ac:dyDescent="0.25">
      <c r="A8" s="9">
        <v>6</v>
      </c>
      <c r="B8" s="9" t="s">
        <v>338</v>
      </c>
      <c r="C8" s="9" t="s">
        <v>339</v>
      </c>
      <c r="D8" s="9" t="s">
        <v>340</v>
      </c>
      <c r="E8" s="27"/>
      <c r="F8" s="27" t="s">
        <v>326</v>
      </c>
      <c r="G8" s="9">
        <v>4</v>
      </c>
      <c r="H8" s="9"/>
      <c r="I8" s="10"/>
      <c r="J8" s="13">
        <f t="shared" si="0"/>
        <v>0</v>
      </c>
      <c r="K8" s="13">
        <f t="shared" si="1"/>
        <v>0</v>
      </c>
    </row>
    <row r="9" spans="1:11" x14ac:dyDescent="0.25">
      <c r="A9" s="9">
        <v>7</v>
      </c>
      <c r="B9" s="9" t="s">
        <v>341</v>
      </c>
      <c r="C9" s="9" t="s">
        <v>342</v>
      </c>
      <c r="D9" s="9" t="s">
        <v>343</v>
      </c>
      <c r="E9" s="29">
        <v>5.0000000000000001E-3</v>
      </c>
      <c r="F9" s="27" t="s">
        <v>344</v>
      </c>
      <c r="G9" s="9">
        <v>18</v>
      </c>
      <c r="H9" s="9"/>
      <c r="I9" s="10"/>
      <c r="J9" s="13">
        <f t="shared" si="0"/>
        <v>0</v>
      </c>
      <c r="K9" s="13">
        <f t="shared" si="1"/>
        <v>0</v>
      </c>
    </row>
    <row r="10" spans="1:11" x14ac:dyDescent="0.25">
      <c r="A10" s="9">
        <v>8</v>
      </c>
      <c r="B10" s="9" t="s">
        <v>345</v>
      </c>
      <c r="C10" s="9" t="s">
        <v>346</v>
      </c>
      <c r="D10" s="9" t="s">
        <v>325</v>
      </c>
      <c r="E10" s="28">
        <v>0.1</v>
      </c>
      <c r="F10" s="27" t="s">
        <v>160</v>
      </c>
      <c r="G10" s="9">
        <v>20</v>
      </c>
      <c r="H10" s="9"/>
      <c r="I10" s="10"/>
      <c r="J10" s="13">
        <f t="shared" si="0"/>
        <v>0</v>
      </c>
      <c r="K10" s="13">
        <f t="shared" si="1"/>
        <v>0</v>
      </c>
    </row>
    <row r="11" spans="1:11" x14ac:dyDescent="0.25">
      <c r="A11" s="9">
        <v>9</v>
      </c>
      <c r="B11" s="9" t="s">
        <v>347</v>
      </c>
      <c r="C11" s="9" t="s">
        <v>348</v>
      </c>
      <c r="D11" s="9" t="s">
        <v>325</v>
      </c>
      <c r="E11" s="29">
        <v>5.0000000000000001E-3</v>
      </c>
      <c r="F11" s="27" t="s">
        <v>349</v>
      </c>
      <c r="G11" s="9">
        <v>15</v>
      </c>
      <c r="H11" s="9"/>
      <c r="I11" s="10"/>
      <c r="J11" s="13">
        <f t="shared" si="0"/>
        <v>0</v>
      </c>
      <c r="K11" s="13">
        <f t="shared" si="1"/>
        <v>0</v>
      </c>
    </row>
    <row r="12" spans="1:11" x14ac:dyDescent="0.25">
      <c r="A12" s="9">
        <v>10</v>
      </c>
      <c r="B12" s="9" t="s">
        <v>350</v>
      </c>
      <c r="C12" s="9" t="s">
        <v>351</v>
      </c>
      <c r="D12" s="9" t="s">
        <v>352</v>
      </c>
      <c r="E12" s="28">
        <v>0.2</v>
      </c>
      <c r="F12" s="27" t="s">
        <v>353</v>
      </c>
      <c r="G12" s="9">
        <v>230</v>
      </c>
      <c r="H12" s="9"/>
      <c r="I12" s="10"/>
      <c r="J12" s="13">
        <f t="shared" si="0"/>
        <v>0</v>
      </c>
      <c r="K12" s="13">
        <f t="shared" si="1"/>
        <v>0</v>
      </c>
    </row>
    <row r="13" spans="1:11" x14ac:dyDescent="0.25">
      <c r="A13" s="9">
        <v>11</v>
      </c>
      <c r="B13" s="9" t="s">
        <v>354</v>
      </c>
      <c r="C13" s="9" t="s">
        <v>355</v>
      </c>
      <c r="D13" s="9" t="s">
        <v>325</v>
      </c>
      <c r="E13" s="27" t="s">
        <v>356</v>
      </c>
      <c r="F13" s="27" t="s">
        <v>357</v>
      </c>
      <c r="G13" s="9">
        <v>25</v>
      </c>
      <c r="H13" s="9"/>
      <c r="I13" s="10"/>
      <c r="J13" s="13">
        <f t="shared" si="0"/>
        <v>0</v>
      </c>
      <c r="K13" s="13">
        <f t="shared" si="1"/>
        <v>0</v>
      </c>
    </row>
    <row r="14" spans="1:11" x14ac:dyDescent="0.25">
      <c r="A14" s="9">
        <v>12</v>
      </c>
      <c r="B14" s="9" t="s">
        <v>358</v>
      </c>
      <c r="C14" s="9" t="s">
        <v>359</v>
      </c>
      <c r="D14" s="9" t="s">
        <v>325</v>
      </c>
      <c r="E14" s="28">
        <v>0.01</v>
      </c>
      <c r="F14" s="27" t="s">
        <v>360</v>
      </c>
      <c r="G14" s="9">
        <v>50</v>
      </c>
      <c r="H14" s="9"/>
      <c r="I14" s="10"/>
      <c r="J14" s="13">
        <f t="shared" si="0"/>
        <v>0</v>
      </c>
      <c r="K14" s="13">
        <f t="shared" si="1"/>
        <v>0</v>
      </c>
    </row>
    <row r="15" spans="1:11" x14ac:dyDescent="0.25">
      <c r="A15" s="9">
        <v>13</v>
      </c>
      <c r="B15" s="9" t="s">
        <v>902</v>
      </c>
      <c r="C15" s="9" t="s">
        <v>903</v>
      </c>
      <c r="D15" s="9" t="s">
        <v>904</v>
      </c>
      <c r="E15" s="29">
        <v>5.0000000000000001E-4</v>
      </c>
      <c r="F15" s="27" t="s">
        <v>160</v>
      </c>
      <c r="G15" s="9">
        <v>8</v>
      </c>
      <c r="H15" s="9"/>
      <c r="I15" s="10"/>
      <c r="J15" s="13">
        <f t="shared" si="0"/>
        <v>0</v>
      </c>
      <c r="K15" s="13">
        <f t="shared" si="1"/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H3" sqref="H3:I46"/>
    </sheetView>
  </sheetViews>
  <sheetFormatPr defaultRowHeight="15" x14ac:dyDescent="0.25"/>
  <cols>
    <col min="2" max="2" width="19.28515625" customWidth="1"/>
    <col min="3" max="3" width="24.5703125" customWidth="1"/>
    <col min="5" max="5" width="13.28515625" customWidth="1"/>
    <col min="6" max="6" width="18.7109375" customWidth="1"/>
    <col min="9" max="9" width="13.7109375" customWidth="1"/>
  </cols>
  <sheetData>
    <row r="1" spans="1:11" x14ac:dyDescent="0.25">
      <c r="B1" s="8">
        <f>'24LEKI OKULISTYCZNE'!B1+1</f>
        <v>25</v>
      </c>
      <c r="C1" t="s">
        <v>1311</v>
      </c>
      <c r="J1" s="12">
        <f>SUM(J3:J46)</f>
        <v>0</v>
      </c>
      <c r="K1" s="12">
        <f>SUM(K3:K46)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389</v>
      </c>
      <c r="C3" s="9" t="s">
        <v>390</v>
      </c>
      <c r="D3" s="9" t="s">
        <v>1</v>
      </c>
      <c r="E3" s="9" t="s">
        <v>391</v>
      </c>
      <c r="F3" s="9" t="s">
        <v>114</v>
      </c>
      <c r="G3" s="9">
        <v>25</v>
      </c>
      <c r="H3" s="9"/>
      <c r="I3" s="10"/>
      <c r="J3" s="13">
        <f t="shared" ref="J3:J46" si="0">ROUND(H3*G3,2)</f>
        <v>0</v>
      </c>
      <c r="K3" s="13">
        <f t="shared" ref="K3:K46" si="1">ROUND(J3*(1+I3),2)</f>
        <v>0</v>
      </c>
    </row>
    <row r="4" spans="1:11" x14ac:dyDescent="0.25">
      <c r="A4" s="9">
        <v>2</v>
      </c>
      <c r="B4" s="9" t="s">
        <v>395</v>
      </c>
      <c r="C4" s="9" t="s">
        <v>396</v>
      </c>
      <c r="D4" s="9" t="s">
        <v>1</v>
      </c>
      <c r="E4" s="9" t="s">
        <v>142</v>
      </c>
      <c r="F4" s="9" t="s">
        <v>489</v>
      </c>
      <c r="G4" s="9">
        <v>25</v>
      </c>
      <c r="H4" s="9"/>
      <c r="I4" s="10"/>
      <c r="J4" s="13">
        <f t="shared" si="0"/>
        <v>0</v>
      </c>
      <c r="K4" s="13">
        <f t="shared" si="1"/>
        <v>0</v>
      </c>
    </row>
    <row r="5" spans="1:11" x14ac:dyDescent="0.25">
      <c r="A5" s="9">
        <v>3</v>
      </c>
      <c r="B5" s="9" t="s">
        <v>397</v>
      </c>
      <c r="C5" s="9" t="s">
        <v>933</v>
      </c>
      <c r="D5" s="9" t="s">
        <v>1</v>
      </c>
      <c r="E5" s="9" t="s">
        <v>398</v>
      </c>
      <c r="F5" s="9" t="s">
        <v>44</v>
      </c>
      <c r="G5" s="9">
        <v>26</v>
      </c>
      <c r="H5" s="9"/>
      <c r="I5" s="10"/>
      <c r="J5" s="13">
        <f t="shared" si="0"/>
        <v>0</v>
      </c>
      <c r="K5" s="13">
        <f t="shared" si="1"/>
        <v>0</v>
      </c>
    </row>
    <row r="6" spans="1:11" x14ac:dyDescent="0.25">
      <c r="A6" s="9">
        <v>4</v>
      </c>
      <c r="B6" s="9" t="s">
        <v>401</v>
      </c>
      <c r="C6" s="9" t="s">
        <v>402</v>
      </c>
      <c r="D6" s="9" t="s">
        <v>1</v>
      </c>
      <c r="E6" s="9" t="s">
        <v>56</v>
      </c>
      <c r="F6" s="9" t="s">
        <v>53</v>
      </c>
      <c r="G6" s="9">
        <v>70</v>
      </c>
      <c r="H6" s="9"/>
      <c r="I6" s="10"/>
      <c r="J6" s="13">
        <f t="shared" si="0"/>
        <v>0</v>
      </c>
      <c r="K6" s="13">
        <f t="shared" si="1"/>
        <v>0</v>
      </c>
    </row>
    <row r="7" spans="1:11" x14ac:dyDescent="0.25">
      <c r="A7" s="9">
        <v>5</v>
      </c>
      <c r="B7" s="9" t="s">
        <v>403</v>
      </c>
      <c r="C7" s="9" t="s">
        <v>404</v>
      </c>
      <c r="D7" s="9" t="s">
        <v>1</v>
      </c>
      <c r="E7" s="9" t="s">
        <v>405</v>
      </c>
      <c r="F7" s="9" t="s">
        <v>44</v>
      </c>
      <c r="G7" s="9">
        <v>30</v>
      </c>
      <c r="H7" s="9"/>
      <c r="I7" s="10"/>
      <c r="J7" s="13">
        <f t="shared" si="0"/>
        <v>0</v>
      </c>
      <c r="K7" s="13">
        <f t="shared" si="1"/>
        <v>0</v>
      </c>
    </row>
    <row r="8" spans="1:11" x14ac:dyDescent="0.25">
      <c r="A8" s="9">
        <v>6</v>
      </c>
      <c r="B8" s="9" t="s">
        <v>406</v>
      </c>
      <c r="C8" s="9" t="s">
        <v>407</v>
      </c>
      <c r="D8" s="9" t="s">
        <v>1</v>
      </c>
      <c r="E8" s="9" t="s">
        <v>408</v>
      </c>
      <c r="F8" s="9" t="s">
        <v>53</v>
      </c>
      <c r="G8" s="9">
        <v>10</v>
      </c>
      <c r="H8" s="9"/>
      <c r="I8" s="10"/>
      <c r="J8" s="13">
        <f t="shared" si="0"/>
        <v>0</v>
      </c>
      <c r="K8" s="13">
        <f t="shared" si="1"/>
        <v>0</v>
      </c>
    </row>
    <row r="9" spans="1:11" x14ac:dyDescent="0.25">
      <c r="A9" s="9">
        <v>7</v>
      </c>
      <c r="B9" s="9" t="s">
        <v>267</v>
      </c>
      <c r="C9" s="9" t="s">
        <v>409</v>
      </c>
      <c r="D9" s="9" t="s">
        <v>1</v>
      </c>
      <c r="E9" s="9" t="s">
        <v>410</v>
      </c>
      <c r="F9" s="9" t="s">
        <v>114</v>
      </c>
      <c r="G9" s="9">
        <v>55</v>
      </c>
      <c r="H9" s="9"/>
      <c r="I9" s="10"/>
      <c r="J9" s="13">
        <f t="shared" si="0"/>
        <v>0</v>
      </c>
      <c r="K9" s="13">
        <f t="shared" si="1"/>
        <v>0</v>
      </c>
    </row>
    <row r="10" spans="1:11" x14ac:dyDescent="0.25">
      <c r="A10" s="9">
        <v>8</v>
      </c>
      <c r="B10" s="9" t="s">
        <v>411</v>
      </c>
      <c r="C10" s="9" t="s">
        <v>412</v>
      </c>
      <c r="D10" s="9" t="s">
        <v>1</v>
      </c>
      <c r="E10" s="9" t="s">
        <v>413</v>
      </c>
      <c r="F10" s="9" t="s">
        <v>44</v>
      </c>
      <c r="G10" s="9">
        <v>5</v>
      </c>
      <c r="H10" s="9"/>
      <c r="I10" s="10"/>
      <c r="J10" s="13">
        <f t="shared" si="0"/>
        <v>0</v>
      </c>
      <c r="K10" s="13">
        <f t="shared" si="1"/>
        <v>0</v>
      </c>
    </row>
    <row r="11" spans="1:11" x14ac:dyDescent="0.25">
      <c r="A11" s="9">
        <v>9</v>
      </c>
      <c r="B11" s="9" t="s">
        <v>414</v>
      </c>
      <c r="C11" s="9" t="s">
        <v>415</v>
      </c>
      <c r="D11" s="9" t="s">
        <v>1</v>
      </c>
      <c r="E11" s="9" t="s">
        <v>416</v>
      </c>
      <c r="F11" s="9" t="s">
        <v>114</v>
      </c>
      <c r="G11" s="9">
        <v>1</v>
      </c>
      <c r="H11" s="9"/>
      <c r="I11" s="10"/>
      <c r="J11" s="13">
        <f t="shared" si="0"/>
        <v>0</v>
      </c>
      <c r="K11" s="13">
        <f t="shared" si="1"/>
        <v>0</v>
      </c>
    </row>
    <row r="12" spans="1:11" x14ac:dyDescent="0.25">
      <c r="A12" s="9">
        <v>10</v>
      </c>
      <c r="B12" s="9" t="s">
        <v>417</v>
      </c>
      <c r="C12" s="9" t="s">
        <v>935</v>
      </c>
      <c r="D12" s="9" t="s">
        <v>1</v>
      </c>
      <c r="E12" s="9" t="s">
        <v>64</v>
      </c>
      <c r="F12" s="9" t="s">
        <v>53</v>
      </c>
      <c r="G12" s="9">
        <v>50</v>
      </c>
      <c r="H12" s="9"/>
      <c r="I12" s="10"/>
      <c r="J12" s="13">
        <f t="shared" si="0"/>
        <v>0</v>
      </c>
      <c r="K12" s="13">
        <f t="shared" si="1"/>
        <v>0</v>
      </c>
    </row>
    <row r="13" spans="1:11" x14ac:dyDescent="0.25">
      <c r="A13" s="9">
        <v>11</v>
      </c>
      <c r="B13" s="9" t="s">
        <v>421</v>
      </c>
      <c r="C13" s="9" t="s">
        <v>422</v>
      </c>
      <c r="D13" s="9" t="s">
        <v>1</v>
      </c>
      <c r="E13" s="9" t="s">
        <v>265</v>
      </c>
      <c r="F13" s="9" t="s">
        <v>44</v>
      </c>
      <c r="G13" s="9">
        <v>8</v>
      </c>
      <c r="H13" s="9"/>
      <c r="I13" s="10"/>
      <c r="J13" s="13">
        <f t="shared" si="0"/>
        <v>0</v>
      </c>
      <c r="K13" s="13">
        <f t="shared" si="1"/>
        <v>0</v>
      </c>
    </row>
    <row r="14" spans="1:11" x14ac:dyDescent="0.25">
      <c r="A14" s="9">
        <v>12</v>
      </c>
      <c r="B14" s="9" t="s">
        <v>423</v>
      </c>
      <c r="C14" s="9" t="s">
        <v>424</v>
      </c>
      <c r="D14" s="9" t="s">
        <v>1</v>
      </c>
      <c r="E14" s="9" t="s">
        <v>425</v>
      </c>
      <c r="F14" s="9" t="s">
        <v>44</v>
      </c>
      <c r="G14" s="9">
        <v>210</v>
      </c>
      <c r="H14" s="9"/>
      <c r="I14" s="10"/>
      <c r="J14" s="13">
        <f t="shared" si="0"/>
        <v>0</v>
      </c>
      <c r="K14" s="13">
        <f t="shared" si="1"/>
        <v>0</v>
      </c>
    </row>
    <row r="15" spans="1:11" x14ac:dyDescent="0.25">
      <c r="A15" s="9">
        <v>13</v>
      </c>
      <c r="B15" s="9" t="s">
        <v>423</v>
      </c>
      <c r="C15" s="9" t="s">
        <v>424</v>
      </c>
      <c r="D15" s="9" t="s">
        <v>1</v>
      </c>
      <c r="E15" s="9" t="s">
        <v>426</v>
      </c>
      <c r="F15" s="9" t="s">
        <v>44</v>
      </c>
      <c r="G15" s="9">
        <v>40</v>
      </c>
      <c r="H15" s="9"/>
      <c r="I15" s="10"/>
      <c r="J15" s="13">
        <f t="shared" si="0"/>
        <v>0</v>
      </c>
      <c r="K15" s="13">
        <f t="shared" si="1"/>
        <v>0</v>
      </c>
    </row>
    <row r="16" spans="1:11" x14ac:dyDescent="0.25">
      <c r="A16" s="9">
        <v>14</v>
      </c>
      <c r="B16" s="9" t="s">
        <v>427</v>
      </c>
      <c r="C16" s="9" t="s">
        <v>428</v>
      </c>
      <c r="D16" s="9" t="s">
        <v>1</v>
      </c>
      <c r="E16" s="9" t="s">
        <v>204</v>
      </c>
      <c r="F16" s="9" t="s">
        <v>40</v>
      </c>
      <c r="G16" s="9">
        <v>12</v>
      </c>
      <c r="H16" s="9"/>
      <c r="I16" s="10"/>
      <c r="J16" s="13">
        <f t="shared" si="0"/>
        <v>0</v>
      </c>
      <c r="K16" s="13">
        <f t="shared" si="1"/>
        <v>0</v>
      </c>
    </row>
    <row r="17" spans="1:11" x14ac:dyDescent="0.25">
      <c r="A17" s="9">
        <v>15</v>
      </c>
      <c r="B17" s="9" t="s">
        <v>171</v>
      </c>
      <c r="C17" s="9" t="s">
        <v>429</v>
      </c>
      <c r="D17" s="9" t="s">
        <v>1</v>
      </c>
      <c r="E17" s="9" t="s">
        <v>430</v>
      </c>
      <c r="F17" s="9" t="s">
        <v>114</v>
      </c>
      <c r="G17" s="9">
        <v>24</v>
      </c>
      <c r="H17" s="9"/>
      <c r="I17" s="10"/>
      <c r="J17" s="13">
        <f t="shared" si="0"/>
        <v>0</v>
      </c>
      <c r="K17" s="13">
        <f t="shared" si="1"/>
        <v>0</v>
      </c>
    </row>
    <row r="18" spans="1:11" x14ac:dyDescent="0.25">
      <c r="A18" s="9">
        <v>16</v>
      </c>
      <c r="B18" s="9" t="s">
        <v>431</v>
      </c>
      <c r="C18" s="9" t="s">
        <v>432</v>
      </c>
      <c r="D18" s="9" t="s">
        <v>1</v>
      </c>
      <c r="E18" s="9" t="s">
        <v>433</v>
      </c>
      <c r="F18" s="9" t="s">
        <v>114</v>
      </c>
      <c r="G18" s="9">
        <v>10</v>
      </c>
      <c r="H18" s="9"/>
      <c r="I18" s="10"/>
      <c r="J18" s="13">
        <f t="shared" si="0"/>
        <v>0</v>
      </c>
      <c r="K18" s="13">
        <f t="shared" si="1"/>
        <v>0</v>
      </c>
    </row>
    <row r="19" spans="1:11" x14ac:dyDescent="0.25">
      <c r="A19" s="9">
        <v>17</v>
      </c>
      <c r="B19" s="9" t="s">
        <v>557</v>
      </c>
      <c r="C19" s="9" t="s">
        <v>557</v>
      </c>
      <c r="D19" s="9" t="s">
        <v>1</v>
      </c>
      <c r="E19" s="9" t="s">
        <v>1200</v>
      </c>
      <c r="F19" s="9" t="s">
        <v>1199</v>
      </c>
      <c r="G19" s="9">
        <v>5</v>
      </c>
      <c r="H19" s="9"/>
      <c r="I19" s="10"/>
      <c r="J19" s="13">
        <f t="shared" si="0"/>
        <v>0</v>
      </c>
      <c r="K19" s="13">
        <f t="shared" si="1"/>
        <v>0</v>
      </c>
    </row>
    <row r="20" spans="1:11" x14ac:dyDescent="0.25">
      <c r="A20" s="9">
        <v>18</v>
      </c>
      <c r="B20" s="9" t="s">
        <v>436</v>
      </c>
      <c r="C20" s="9" t="s">
        <v>437</v>
      </c>
      <c r="D20" s="9" t="s">
        <v>1</v>
      </c>
      <c r="E20" s="9" t="s">
        <v>438</v>
      </c>
      <c r="F20" s="9" t="s">
        <v>114</v>
      </c>
      <c r="G20" s="9">
        <v>2</v>
      </c>
      <c r="H20" s="9"/>
      <c r="I20" s="10"/>
      <c r="J20" s="13">
        <f t="shared" si="0"/>
        <v>0</v>
      </c>
      <c r="K20" s="13">
        <f t="shared" si="1"/>
        <v>0</v>
      </c>
    </row>
    <row r="21" spans="1:11" x14ac:dyDescent="0.25">
      <c r="A21" s="9">
        <v>19</v>
      </c>
      <c r="B21" s="9" t="s">
        <v>178</v>
      </c>
      <c r="C21" s="9" t="s">
        <v>439</v>
      </c>
      <c r="D21" s="9" t="s">
        <v>1</v>
      </c>
      <c r="E21" s="9" t="s">
        <v>142</v>
      </c>
      <c r="F21" s="9" t="s">
        <v>490</v>
      </c>
      <c r="G21" s="9">
        <v>182</v>
      </c>
      <c r="H21" s="9"/>
      <c r="I21" s="10"/>
      <c r="J21" s="13">
        <f t="shared" si="0"/>
        <v>0</v>
      </c>
      <c r="K21" s="13">
        <f t="shared" si="1"/>
        <v>0</v>
      </c>
    </row>
    <row r="22" spans="1:11" x14ac:dyDescent="0.25">
      <c r="A22" s="9">
        <v>20</v>
      </c>
      <c r="B22" s="9" t="s">
        <v>440</v>
      </c>
      <c r="C22" s="9" t="s">
        <v>441</v>
      </c>
      <c r="D22" s="9" t="s">
        <v>1</v>
      </c>
      <c r="E22" s="9"/>
      <c r="F22" s="9" t="s">
        <v>324</v>
      </c>
      <c r="G22" s="9">
        <v>36</v>
      </c>
      <c r="H22" s="9"/>
      <c r="I22" s="10"/>
      <c r="J22" s="13">
        <f t="shared" si="0"/>
        <v>0</v>
      </c>
      <c r="K22" s="13">
        <f t="shared" si="1"/>
        <v>0</v>
      </c>
    </row>
    <row r="23" spans="1:11" x14ac:dyDescent="0.25">
      <c r="A23" s="9">
        <v>21</v>
      </c>
      <c r="B23" s="9" t="s">
        <v>442</v>
      </c>
      <c r="C23" s="9" t="s">
        <v>443</v>
      </c>
      <c r="D23" s="9" t="s">
        <v>1</v>
      </c>
      <c r="E23" s="9" t="s">
        <v>444</v>
      </c>
      <c r="F23" s="9" t="s">
        <v>114</v>
      </c>
      <c r="G23" s="9">
        <v>1</v>
      </c>
      <c r="H23" s="9"/>
      <c r="I23" s="10"/>
      <c r="J23" s="13">
        <f t="shared" si="0"/>
        <v>0</v>
      </c>
      <c r="K23" s="13">
        <f t="shared" si="1"/>
        <v>0</v>
      </c>
    </row>
    <row r="24" spans="1:11" x14ac:dyDescent="0.25">
      <c r="A24" s="9">
        <v>22</v>
      </c>
      <c r="B24" s="9" t="s">
        <v>445</v>
      </c>
      <c r="C24" s="9" t="s">
        <v>446</v>
      </c>
      <c r="D24" s="9" t="s">
        <v>1</v>
      </c>
      <c r="E24" s="9" t="s">
        <v>447</v>
      </c>
      <c r="F24" s="9" t="s">
        <v>44</v>
      </c>
      <c r="G24" s="9">
        <v>56</v>
      </c>
      <c r="H24" s="9"/>
      <c r="I24" s="10"/>
      <c r="J24" s="13">
        <f t="shared" si="0"/>
        <v>0</v>
      </c>
      <c r="K24" s="13">
        <f t="shared" si="1"/>
        <v>0</v>
      </c>
    </row>
    <row r="25" spans="1:11" x14ac:dyDescent="0.25">
      <c r="A25" s="9">
        <v>23</v>
      </c>
      <c r="B25" s="9" t="s">
        <v>6</v>
      </c>
      <c r="C25" s="9" t="s">
        <v>388</v>
      </c>
      <c r="D25" s="9" t="s">
        <v>146</v>
      </c>
      <c r="E25" s="9" t="s">
        <v>934</v>
      </c>
      <c r="F25" s="9" t="s">
        <v>40</v>
      </c>
      <c r="G25" s="9">
        <v>5</v>
      </c>
      <c r="H25" s="9"/>
      <c r="I25" s="10"/>
      <c r="J25" s="13">
        <f t="shared" si="0"/>
        <v>0</v>
      </c>
      <c r="K25" s="13">
        <f t="shared" si="1"/>
        <v>0</v>
      </c>
    </row>
    <row r="26" spans="1:11" x14ac:dyDescent="0.25">
      <c r="A26" s="9">
        <v>24</v>
      </c>
      <c r="B26" s="9" t="s">
        <v>448</v>
      </c>
      <c r="C26" s="9" t="s">
        <v>449</v>
      </c>
      <c r="D26" s="9" t="s">
        <v>1</v>
      </c>
      <c r="E26" s="9" t="s">
        <v>450</v>
      </c>
      <c r="F26" s="9" t="s">
        <v>44</v>
      </c>
      <c r="G26" s="9">
        <v>4</v>
      </c>
      <c r="H26" s="9"/>
      <c r="I26" s="10"/>
      <c r="J26" s="13">
        <f t="shared" si="0"/>
        <v>0</v>
      </c>
      <c r="K26" s="13">
        <f t="shared" si="1"/>
        <v>0</v>
      </c>
    </row>
    <row r="27" spans="1:11" x14ac:dyDescent="0.25">
      <c r="A27" s="9">
        <v>25</v>
      </c>
      <c r="B27" s="9" t="s">
        <v>451</v>
      </c>
      <c r="C27" s="9" t="s">
        <v>452</v>
      </c>
      <c r="D27" s="9" t="s">
        <v>1</v>
      </c>
      <c r="E27" s="9" t="s">
        <v>453</v>
      </c>
      <c r="F27" s="9" t="s">
        <v>44</v>
      </c>
      <c r="G27" s="9">
        <v>3</v>
      </c>
      <c r="H27" s="9"/>
      <c r="I27" s="10"/>
      <c r="J27" s="13">
        <f t="shared" si="0"/>
        <v>0</v>
      </c>
      <c r="K27" s="13">
        <f t="shared" si="1"/>
        <v>0</v>
      </c>
    </row>
    <row r="28" spans="1:11" x14ac:dyDescent="0.25">
      <c r="A28" s="9">
        <v>26</v>
      </c>
      <c r="B28" s="9" t="s">
        <v>454</v>
      </c>
      <c r="C28" s="9" t="s">
        <v>455</v>
      </c>
      <c r="D28" s="9" t="s">
        <v>1</v>
      </c>
      <c r="E28" s="9" t="s">
        <v>138</v>
      </c>
      <c r="F28" s="9" t="s">
        <v>491</v>
      </c>
      <c r="G28" s="9">
        <v>290</v>
      </c>
      <c r="H28" s="9"/>
      <c r="I28" s="10"/>
      <c r="J28" s="13">
        <f t="shared" si="0"/>
        <v>0</v>
      </c>
      <c r="K28" s="13">
        <f t="shared" si="1"/>
        <v>0</v>
      </c>
    </row>
    <row r="29" spans="1:11" x14ac:dyDescent="0.25">
      <c r="A29" s="9">
        <v>27</v>
      </c>
      <c r="B29" s="9" t="s">
        <v>456</v>
      </c>
      <c r="C29" s="9" t="s">
        <v>457</v>
      </c>
      <c r="D29" s="9" t="s">
        <v>1</v>
      </c>
      <c r="E29" s="9" t="s">
        <v>48</v>
      </c>
      <c r="F29" s="9" t="s">
        <v>114</v>
      </c>
      <c r="G29" s="9">
        <v>82</v>
      </c>
      <c r="H29" s="9"/>
      <c r="I29" s="10"/>
      <c r="J29" s="13">
        <f t="shared" si="0"/>
        <v>0</v>
      </c>
      <c r="K29" s="13">
        <f t="shared" si="1"/>
        <v>0</v>
      </c>
    </row>
    <row r="30" spans="1:11" x14ac:dyDescent="0.25">
      <c r="A30" s="9">
        <v>28</v>
      </c>
      <c r="B30" s="9" t="s">
        <v>458</v>
      </c>
      <c r="C30" s="9" t="s">
        <v>459</v>
      </c>
      <c r="D30" s="9" t="s">
        <v>1</v>
      </c>
      <c r="E30" s="9" t="s">
        <v>45</v>
      </c>
      <c r="F30" s="9" t="s">
        <v>44</v>
      </c>
      <c r="G30" s="9">
        <v>35</v>
      </c>
      <c r="H30" s="9"/>
      <c r="I30" s="10"/>
      <c r="J30" s="13">
        <f t="shared" si="0"/>
        <v>0</v>
      </c>
      <c r="K30" s="13">
        <f t="shared" si="1"/>
        <v>0</v>
      </c>
    </row>
    <row r="31" spans="1:11" x14ac:dyDescent="0.25">
      <c r="A31" s="9">
        <v>29</v>
      </c>
      <c r="B31" s="9" t="s">
        <v>460</v>
      </c>
      <c r="C31" s="9" t="s">
        <v>461</v>
      </c>
      <c r="D31" s="9" t="s">
        <v>1</v>
      </c>
      <c r="E31" s="9" t="s">
        <v>462</v>
      </c>
      <c r="F31" s="9" t="s">
        <v>299</v>
      </c>
      <c r="G31" s="9">
        <v>1</v>
      </c>
      <c r="H31" s="9"/>
      <c r="I31" s="10"/>
      <c r="J31" s="13">
        <f t="shared" si="0"/>
        <v>0</v>
      </c>
      <c r="K31" s="13">
        <f t="shared" si="1"/>
        <v>0</v>
      </c>
    </row>
    <row r="32" spans="1:11" x14ac:dyDescent="0.25">
      <c r="A32" s="9">
        <v>30</v>
      </c>
      <c r="B32" s="9" t="s">
        <v>295</v>
      </c>
      <c r="C32" s="9" t="s">
        <v>463</v>
      </c>
      <c r="D32" s="9" t="s">
        <v>1</v>
      </c>
      <c r="E32" s="9" t="s">
        <v>464</v>
      </c>
      <c r="F32" s="9" t="s">
        <v>299</v>
      </c>
      <c r="G32" s="9">
        <v>30</v>
      </c>
      <c r="H32" s="9"/>
      <c r="I32" s="10"/>
      <c r="J32" s="13">
        <f t="shared" si="0"/>
        <v>0</v>
      </c>
      <c r="K32" s="13">
        <f t="shared" si="1"/>
        <v>0</v>
      </c>
    </row>
    <row r="33" spans="1:11" x14ac:dyDescent="0.25">
      <c r="A33" s="9">
        <v>31</v>
      </c>
      <c r="B33" s="9" t="s">
        <v>205</v>
      </c>
      <c r="C33" s="9" t="s">
        <v>465</v>
      </c>
      <c r="D33" s="9" t="s">
        <v>1</v>
      </c>
      <c r="E33" s="9" t="s">
        <v>305</v>
      </c>
      <c r="F33" s="9" t="s">
        <v>114</v>
      </c>
      <c r="G33" s="9">
        <v>3</v>
      </c>
      <c r="H33" s="9"/>
      <c r="I33" s="10"/>
      <c r="J33" s="13">
        <f t="shared" si="0"/>
        <v>0</v>
      </c>
      <c r="K33" s="13">
        <f t="shared" si="1"/>
        <v>0</v>
      </c>
    </row>
    <row r="34" spans="1:11" x14ac:dyDescent="0.25">
      <c r="A34" s="9">
        <v>32</v>
      </c>
      <c r="B34" s="9" t="s">
        <v>1255</v>
      </c>
      <c r="C34" s="9" t="s">
        <v>1256</v>
      </c>
      <c r="D34" s="9" t="s">
        <v>1</v>
      </c>
      <c r="E34" s="9" t="s">
        <v>1257</v>
      </c>
      <c r="F34" s="9" t="s">
        <v>110</v>
      </c>
      <c r="G34" s="9">
        <v>3</v>
      </c>
      <c r="H34" s="9"/>
      <c r="I34" s="10"/>
      <c r="J34" s="13">
        <f t="shared" si="0"/>
        <v>0</v>
      </c>
      <c r="K34" s="13">
        <f t="shared" si="1"/>
        <v>0</v>
      </c>
    </row>
    <row r="35" spans="1:11" x14ac:dyDescent="0.25">
      <c r="A35" s="9">
        <v>33</v>
      </c>
      <c r="B35" s="9" t="s">
        <v>466</v>
      </c>
      <c r="C35" s="9" t="s">
        <v>467</v>
      </c>
      <c r="D35" s="9" t="s">
        <v>1</v>
      </c>
      <c r="E35" s="9" t="s">
        <v>266</v>
      </c>
      <c r="F35" s="9" t="s">
        <v>44</v>
      </c>
      <c r="G35" s="9">
        <v>72</v>
      </c>
      <c r="H35" s="9"/>
      <c r="I35" s="10"/>
      <c r="J35" s="13">
        <f t="shared" si="0"/>
        <v>0</v>
      </c>
      <c r="K35" s="13">
        <f t="shared" si="1"/>
        <v>0</v>
      </c>
    </row>
    <row r="36" spans="1:11" x14ac:dyDescent="0.25">
      <c r="A36" s="9">
        <v>34</v>
      </c>
      <c r="B36" s="9" t="s">
        <v>468</v>
      </c>
      <c r="C36" s="9" t="s">
        <v>469</v>
      </c>
      <c r="D36" s="9" t="s">
        <v>1</v>
      </c>
      <c r="E36" s="9" t="s">
        <v>470</v>
      </c>
      <c r="F36" s="9" t="s">
        <v>114</v>
      </c>
      <c r="G36" s="9">
        <v>90</v>
      </c>
      <c r="H36" s="9"/>
      <c r="I36" s="10"/>
      <c r="J36" s="13">
        <f t="shared" si="0"/>
        <v>0</v>
      </c>
      <c r="K36" s="13">
        <f t="shared" si="1"/>
        <v>0</v>
      </c>
    </row>
    <row r="37" spans="1:11" x14ac:dyDescent="0.25">
      <c r="A37" s="9">
        <v>35</v>
      </c>
      <c r="B37" s="9" t="s">
        <v>468</v>
      </c>
      <c r="C37" s="9" t="s">
        <v>469</v>
      </c>
      <c r="D37" s="9" t="s">
        <v>1</v>
      </c>
      <c r="E37" s="9" t="s">
        <v>471</v>
      </c>
      <c r="F37" s="9" t="s">
        <v>114</v>
      </c>
      <c r="G37" s="9">
        <v>18</v>
      </c>
      <c r="H37" s="9"/>
      <c r="I37" s="10"/>
      <c r="J37" s="13">
        <f t="shared" si="0"/>
        <v>0</v>
      </c>
      <c r="K37" s="13">
        <f t="shared" si="1"/>
        <v>0</v>
      </c>
    </row>
    <row r="38" spans="1:11" x14ac:dyDescent="0.25">
      <c r="A38" s="9">
        <v>36</v>
      </c>
      <c r="B38" s="9" t="s">
        <v>472</v>
      </c>
      <c r="C38" s="9" t="s">
        <v>472</v>
      </c>
      <c r="D38" s="9" t="s">
        <v>1</v>
      </c>
      <c r="E38" s="9" t="s">
        <v>473</v>
      </c>
      <c r="F38" s="9" t="s">
        <v>44</v>
      </c>
      <c r="G38" s="9">
        <v>2</v>
      </c>
      <c r="H38" s="9"/>
      <c r="I38" s="10"/>
      <c r="J38" s="13">
        <f t="shared" si="0"/>
        <v>0</v>
      </c>
      <c r="K38" s="13">
        <f t="shared" si="1"/>
        <v>0</v>
      </c>
    </row>
    <row r="39" spans="1:11" x14ac:dyDescent="0.25">
      <c r="A39" s="9">
        <v>37</v>
      </c>
      <c r="B39" s="9" t="s">
        <v>1201</v>
      </c>
      <c r="C39" s="9" t="s">
        <v>1201</v>
      </c>
      <c r="D39" s="9" t="s">
        <v>1</v>
      </c>
      <c r="E39" s="9" t="s">
        <v>1202</v>
      </c>
      <c r="F39" s="9" t="s">
        <v>53</v>
      </c>
      <c r="G39" s="9">
        <v>30</v>
      </c>
      <c r="H39" s="9"/>
      <c r="I39" s="10"/>
      <c r="J39" s="13">
        <f t="shared" si="0"/>
        <v>0</v>
      </c>
      <c r="K39" s="13">
        <f t="shared" si="1"/>
        <v>0</v>
      </c>
    </row>
    <row r="40" spans="1:11" x14ac:dyDescent="0.25">
      <c r="A40" s="9">
        <v>38</v>
      </c>
      <c r="B40" s="9" t="s">
        <v>474</v>
      </c>
      <c r="C40" s="9" t="s">
        <v>475</v>
      </c>
      <c r="D40" s="9" t="s">
        <v>1</v>
      </c>
      <c r="E40" s="9" t="s">
        <v>462</v>
      </c>
      <c r="F40" s="9" t="s">
        <v>114</v>
      </c>
      <c r="G40" s="9">
        <v>130</v>
      </c>
      <c r="H40" s="9"/>
      <c r="I40" s="10"/>
      <c r="J40" s="13">
        <f t="shared" si="0"/>
        <v>0</v>
      </c>
      <c r="K40" s="13">
        <f t="shared" si="1"/>
        <v>0</v>
      </c>
    </row>
    <row r="41" spans="1:11" x14ac:dyDescent="0.25">
      <c r="A41" s="9">
        <v>39</v>
      </c>
      <c r="B41" s="9" t="s">
        <v>476</v>
      </c>
      <c r="C41" s="9" t="s">
        <v>477</v>
      </c>
      <c r="D41" s="9" t="s">
        <v>1</v>
      </c>
      <c r="E41" s="9" t="s">
        <v>478</v>
      </c>
      <c r="F41" s="9" t="s">
        <v>492</v>
      </c>
      <c r="G41" s="9">
        <v>2</v>
      </c>
      <c r="H41" s="9"/>
      <c r="I41" s="10"/>
      <c r="J41" s="13">
        <f t="shared" si="0"/>
        <v>0</v>
      </c>
      <c r="K41" s="13">
        <f t="shared" si="1"/>
        <v>0</v>
      </c>
    </row>
    <row r="42" spans="1:11" x14ac:dyDescent="0.25">
      <c r="A42" s="9">
        <v>40</v>
      </c>
      <c r="B42" s="9" t="s">
        <v>479</v>
      </c>
      <c r="C42" s="9" t="s">
        <v>480</v>
      </c>
      <c r="D42" s="9" t="s">
        <v>1</v>
      </c>
      <c r="E42" s="9" t="s">
        <v>481</v>
      </c>
      <c r="F42" s="9" t="s">
        <v>44</v>
      </c>
      <c r="G42" s="9">
        <v>5</v>
      </c>
      <c r="H42" s="9"/>
      <c r="I42" s="10"/>
      <c r="J42" s="13">
        <f t="shared" si="0"/>
        <v>0</v>
      </c>
      <c r="K42" s="13">
        <f t="shared" si="1"/>
        <v>0</v>
      </c>
    </row>
    <row r="43" spans="1:11" x14ac:dyDescent="0.25">
      <c r="A43" s="9">
        <v>41</v>
      </c>
      <c r="B43" s="9" t="s">
        <v>482</v>
      </c>
      <c r="C43" s="9" t="s">
        <v>483</v>
      </c>
      <c r="D43" s="9" t="s">
        <v>1</v>
      </c>
      <c r="E43" s="9" t="s">
        <v>158</v>
      </c>
      <c r="F43" s="9" t="s">
        <v>110</v>
      </c>
      <c r="G43" s="9">
        <v>16</v>
      </c>
      <c r="H43" s="9"/>
      <c r="I43" s="10"/>
      <c r="J43" s="13">
        <f t="shared" si="0"/>
        <v>0</v>
      </c>
      <c r="K43" s="13">
        <f t="shared" si="1"/>
        <v>0</v>
      </c>
    </row>
    <row r="44" spans="1:11" x14ac:dyDescent="0.25">
      <c r="A44" s="9">
        <v>42</v>
      </c>
      <c r="B44" s="9" t="s">
        <v>484</v>
      </c>
      <c r="C44" s="9" t="s">
        <v>485</v>
      </c>
      <c r="D44" s="9" t="s">
        <v>1</v>
      </c>
      <c r="E44" s="9" t="s">
        <v>288</v>
      </c>
      <c r="F44" s="9" t="s">
        <v>44</v>
      </c>
      <c r="G44" s="9">
        <v>20</v>
      </c>
      <c r="H44" s="9"/>
      <c r="I44" s="10"/>
      <c r="J44" s="13">
        <f t="shared" si="0"/>
        <v>0</v>
      </c>
      <c r="K44" s="13">
        <f t="shared" si="1"/>
        <v>0</v>
      </c>
    </row>
    <row r="45" spans="1:11" x14ac:dyDescent="0.25">
      <c r="A45" s="9">
        <v>43</v>
      </c>
      <c r="B45" s="9" t="s">
        <v>486</v>
      </c>
      <c r="C45" s="9" t="s">
        <v>487</v>
      </c>
      <c r="D45" s="9" t="s">
        <v>1</v>
      </c>
      <c r="E45" s="9" t="s">
        <v>272</v>
      </c>
      <c r="F45" s="9" t="s">
        <v>114</v>
      </c>
      <c r="G45" s="9">
        <v>18</v>
      </c>
      <c r="H45" s="9"/>
      <c r="I45" s="10"/>
      <c r="J45" s="13">
        <f t="shared" si="0"/>
        <v>0</v>
      </c>
      <c r="K45" s="13">
        <f t="shared" si="1"/>
        <v>0</v>
      </c>
    </row>
    <row r="46" spans="1:11" x14ac:dyDescent="0.25">
      <c r="A46" s="9">
        <v>44</v>
      </c>
      <c r="B46" s="9" t="s">
        <v>661</v>
      </c>
      <c r="C46" s="9" t="s">
        <v>662</v>
      </c>
      <c r="D46" s="9" t="s">
        <v>1</v>
      </c>
      <c r="E46" s="9" t="s">
        <v>260</v>
      </c>
      <c r="F46" s="9" t="s">
        <v>663</v>
      </c>
      <c r="G46" s="9">
        <v>10</v>
      </c>
      <c r="H46" s="9"/>
      <c r="I46" s="10"/>
      <c r="J46" s="13">
        <f t="shared" si="0"/>
        <v>0</v>
      </c>
      <c r="K46" s="13">
        <f t="shared" si="1"/>
        <v>0</v>
      </c>
    </row>
    <row r="49" spans="2:2" x14ac:dyDescent="0.25">
      <c r="B49" t="s">
        <v>1261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opLeftCell="A77" workbookViewId="0">
      <selection activeCell="I107" sqref="I107"/>
    </sheetView>
  </sheetViews>
  <sheetFormatPr defaultRowHeight="15" x14ac:dyDescent="0.25"/>
  <cols>
    <col min="2" max="2" width="30.42578125" customWidth="1"/>
    <col min="3" max="3" width="18.7109375" customWidth="1"/>
    <col min="4" max="4" width="14.42578125" customWidth="1"/>
    <col min="5" max="5" width="21.85546875" customWidth="1"/>
    <col min="6" max="6" width="15.28515625" customWidth="1"/>
    <col min="8" max="8" width="14.140625" customWidth="1"/>
    <col min="9" max="9" width="17.85546875" customWidth="1"/>
  </cols>
  <sheetData>
    <row r="1" spans="1:11" x14ac:dyDescent="0.25">
      <c r="B1" s="8">
        <f>'25LEKI STOSOWANE POZAJELITOWO'!B1+1</f>
        <v>26</v>
      </c>
      <c r="C1" t="s">
        <v>1312</v>
      </c>
      <c r="J1" s="12">
        <f>SUM(J3:J93)</f>
        <v>0</v>
      </c>
      <c r="K1" s="12">
        <f>SUM(K3:K93)</f>
        <v>0</v>
      </c>
    </row>
    <row r="2" spans="1:11" s="6" customFormat="1" ht="45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936</v>
      </c>
      <c r="C3" s="9" t="s">
        <v>937</v>
      </c>
      <c r="D3" s="24" t="s">
        <v>82</v>
      </c>
      <c r="E3" s="24" t="s">
        <v>938</v>
      </c>
      <c r="F3" s="24" t="s">
        <v>139</v>
      </c>
      <c r="G3" s="26">
        <v>5</v>
      </c>
      <c r="H3" s="26"/>
      <c r="I3" s="10"/>
      <c r="J3" s="13">
        <f t="shared" ref="J3:J34" si="0">ROUND(H3*G3,2)</f>
        <v>0</v>
      </c>
      <c r="K3" s="13">
        <f t="shared" ref="K3:K34" si="1">ROUND(J3*(1+I3),2)</f>
        <v>0</v>
      </c>
    </row>
    <row r="4" spans="1:11" x14ac:dyDescent="0.25">
      <c r="A4" s="9">
        <v>2</v>
      </c>
      <c r="B4" s="9" t="s">
        <v>936</v>
      </c>
      <c r="C4" s="9" t="s">
        <v>937</v>
      </c>
      <c r="D4" s="24" t="s">
        <v>82</v>
      </c>
      <c r="E4" s="24" t="s">
        <v>939</v>
      </c>
      <c r="F4" s="24" t="s">
        <v>139</v>
      </c>
      <c r="G4" s="26">
        <v>1</v>
      </c>
      <c r="H4" s="26"/>
      <c r="I4" s="10"/>
      <c r="J4" s="13">
        <f t="shared" si="0"/>
        <v>0</v>
      </c>
      <c r="K4" s="13">
        <f t="shared" si="1"/>
        <v>0</v>
      </c>
    </row>
    <row r="5" spans="1:11" x14ac:dyDescent="0.25">
      <c r="A5" s="9">
        <v>3</v>
      </c>
      <c r="B5" s="9" t="s">
        <v>1266</v>
      </c>
      <c r="C5" s="9" t="s">
        <v>1267</v>
      </c>
      <c r="D5" s="24" t="s">
        <v>1268</v>
      </c>
      <c r="E5" s="24" t="s">
        <v>1269</v>
      </c>
      <c r="F5" s="24" t="s">
        <v>540</v>
      </c>
      <c r="G5" s="26">
        <v>4</v>
      </c>
      <c r="H5" s="26"/>
      <c r="I5" s="10"/>
      <c r="J5" s="13">
        <f t="shared" si="0"/>
        <v>0</v>
      </c>
      <c r="K5" s="13">
        <f t="shared" si="1"/>
        <v>0</v>
      </c>
    </row>
    <row r="6" spans="1:11" x14ac:dyDescent="0.25">
      <c r="A6" s="9">
        <v>4</v>
      </c>
      <c r="B6" s="9" t="s">
        <v>1195</v>
      </c>
      <c r="C6" s="9" t="s">
        <v>1196</v>
      </c>
      <c r="D6" s="24" t="s">
        <v>82</v>
      </c>
      <c r="E6" s="24" t="s">
        <v>1197</v>
      </c>
      <c r="F6" s="24" t="s">
        <v>139</v>
      </c>
      <c r="G6" s="26">
        <v>5</v>
      </c>
      <c r="H6" s="26"/>
      <c r="I6" s="10"/>
      <c r="J6" s="13">
        <f t="shared" si="0"/>
        <v>0</v>
      </c>
      <c r="K6" s="13">
        <f t="shared" si="1"/>
        <v>0</v>
      </c>
    </row>
    <row r="7" spans="1:11" x14ac:dyDescent="0.25">
      <c r="A7" s="9">
        <v>5</v>
      </c>
      <c r="B7" s="9" t="s">
        <v>493</v>
      </c>
      <c r="C7" s="9" t="s">
        <v>494</v>
      </c>
      <c r="D7" s="9" t="s">
        <v>82</v>
      </c>
      <c r="E7" s="9" t="s">
        <v>138</v>
      </c>
      <c r="F7" s="9" t="s">
        <v>319</v>
      </c>
      <c r="G7" s="27">
        <v>20</v>
      </c>
      <c r="H7" s="27"/>
      <c r="I7" s="10"/>
      <c r="J7" s="13">
        <f t="shared" si="0"/>
        <v>0</v>
      </c>
      <c r="K7" s="13">
        <f t="shared" si="1"/>
        <v>0</v>
      </c>
    </row>
    <row r="8" spans="1:11" x14ac:dyDescent="0.25">
      <c r="A8" s="9">
        <v>6</v>
      </c>
      <c r="B8" s="9" t="s">
        <v>495</v>
      </c>
      <c r="C8" s="9" t="s">
        <v>496</v>
      </c>
      <c r="D8" s="9" t="s">
        <v>187</v>
      </c>
      <c r="E8" s="9"/>
      <c r="F8" s="9" t="s">
        <v>1278</v>
      </c>
      <c r="G8" s="27">
        <v>10</v>
      </c>
      <c r="H8" s="26"/>
      <c r="I8" s="10"/>
      <c r="J8" s="13">
        <f t="shared" si="0"/>
        <v>0</v>
      </c>
      <c r="K8" s="13">
        <f t="shared" si="1"/>
        <v>0</v>
      </c>
    </row>
    <row r="9" spans="1:11" x14ac:dyDescent="0.25">
      <c r="A9" s="9">
        <v>7</v>
      </c>
      <c r="B9" s="9" t="s">
        <v>497</v>
      </c>
      <c r="C9" s="9" t="s">
        <v>498</v>
      </c>
      <c r="D9" s="9" t="s">
        <v>82</v>
      </c>
      <c r="E9" s="9"/>
      <c r="F9" s="9" t="s">
        <v>1277</v>
      </c>
      <c r="G9" s="27">
        <v>1</v>
      </c>
      <c r="H9" s="26"/>
      <c r="I9" s="10"/>
      <c r="J9" s="13">
        <f t="shared" si="0"/>
        <v>0</v>
      </c>
      <c r="K9" s="13">
        <f t="shared" si="1"/>
        <v>0</v>
      </c>
    </row>
    <row r="10" spans="1:11" x14ac:dyDescent="0.25">
      <c r="A10" s="9">
        <v>8</v>
      </c>
      <c r="B10" s="9" t="s">
        <v>501</v>
      </c>
      <c r="C10" s="9" t="s">
        <v>946</v>
      </c>
      <c r="D10" s="9" t="s">
        <v>68</v>
      </c>
      <c r="E10" s="9" t="s">
        <v>56</v>
      </c>
      <c r="F10" s="9" t="s">
        <v>502</v>
      </c>
      <c r="G10" s="27">
        <v>20</v>
      </c>
      <c r="H10" s="26"/>
      <c r="I10" s="10"/>
      <c r="J10" s="13">
        <f t="shared" si="0"/>
        <v>0</v>
      </c>
      <c r="K10" s="13">
        <f t="shared" si="1"/>
        <v>0</v>
      </c>
    </row>
    <row r="11" spans="1:11" x14ac:dyDescent="0.25">
      <c r="A11" s="9">
        <v>9</v>
      </c>
      <c r="B11" s="9" t="s">
        <v>403</v>
      </c>
      <c r="C11" s="9" t="s">
        <v>503</v>
      </c>
      <c r="D11" s="9" t="s">
        <v>187</v>
      </c>
      <c r="E11" s="9" t="s">
        <v>158</v>
      </c>
      <c r="F11" s="9" t="s">
        <v>1279</v>
      </c>
      <c r="G11" s="27">
        <v>5</v>
      </c>
      <c r="H11" s="26"/>
      <c r="I11" s="10"/>
      <c r="J11" s="13">
        <f t="shared" si="0"/>
        <v>0</v>
      </c>
      <c r="K11" s="13">
        <f t="shared" si="1"/>
        <v>0</v>
      </c>
    </row>
    <row r="12" spans="1:11" x14ac:dyDescent="0.25">
      <c r="A12" s="9">
        <v>10</v>
      </c>
      <c r="B12" s="9" t="s">
        <v>403</v>
      </c>
      <c r="C12" s="9" t="s">
        <v>1223</v>
      </c>
      <c r="D12" s="9" t="s">
        <v>664</v>
      </c>
      <c r="E12" s="9" t="s">
        <v>1224</v>
      </c>
      <c r="F12" s="9" t="s">
        <v>884</v>
      </c>
      <c r="G12" s="27">
        <v>4</v>
      </c>
      <c r="H12" s="26"/>
      <c r="I12" s="10"/>
      <c r="J12" s="13">
        <f t="shared" si="0"/>
        <v>0</v>
      </c>
      <c r="K12" s="13">
        <f t="shared" si="1"/>
        <v>0</v>
      </c>
    </row>
    <row r="13" spans="1:11" x14ac:dyDescent="0.25">
      <c r="A13" s="9">
        <v>11</v>
      </c>
      <c r="B13" s="9" t="s">
        <v>504</v>
      </c>
      <c r="C13" s="9" t="s">
        <v>505</v>
      </c>
      <c r="D13" s="9" t="s">
        <v>68</v>
      </c>
      <c r="E13" s="9" t="s">
        <v>92</v>
      </c>
      <c r="F13" s="9" t="s">
        <v>139</v>
      </c>
      <c r="G13" s="27">
        <v>92</v>
      </c>
      <c r="H13" s="26"/>
      <c r="I13" s="10"/>
      <c r="J13" s="13">
        <f t="shared" si="0"/>
        <v>0</v>
      </c>
      <c r="K13" s="13">
        <f t="shared" si="1"/>
        <v>0</v>
      </c>
    </row>
    <row r="14" spans="1:11" x14ac:dyDescent="0.25">
      <c r="A14" s="9">
        <v>12</v>
      </c>
      <c r="B14" s="9" t="s">
        <v>506</v>
      </c>
      <c r="C14" s="9" t="s">
        <v>507</v>
      </c>
      <c r="D14" s="9" t="s">
        <v>82</v>
      </c>
      <c r="E14" s="9" t="s">
        <v>508</v>
      </c>
      <c r="F14" s="9" t="s">
        <v>509</v>
      </c>
      <c r="G14" s="27">
        <v>72</v>
      </c>
      <c r="H14" s="26"/>
      <c r="I14" s="10"/>
      <c r="J14" s="13">
        <f t="shared" si="0"/>
        <v>0</v>
      </c>
      <c r="K14" s="13">
        <f t="shared" si="1"/>
        <v>0</v>
      </c>
    </row>
    <row r="15" spans="1:11" x14ac:dyDescent="0.25">
      <c r="A15" s="9">
        <v>13</v>
      </c>
      <c r="B15" s="9" t="s">
        <v>510</v>
      </c>
      <c r="C15" s="9" t="s">
        <v>511</v>
      </c>
      <c r="D15" s="9" t="s">
        <v>141</v>
      </c>
      <c r="E15" s="9" t="s">
        <v>512</v>
      </c>
      <c r="F15" s="9" t="s">
        <v>513</v>
      </c>
      <c r="G15" s="27">
        <v>3</v>
      </c>
      <c r="H15" s="26"/>
      <c r="I15" s="10"/>
      <c r="J15" s="13">
        <f t="shared" si="0"/>
        <v>0</v>
      </c>
      <c r="K15" s="13">
        <f t="shared" si="1"/>
        <v>0</v>
      </c>
    </row>
    <row r="16" spans="1:11" x14ac:dyDescent="0.25">
      <c r="A16" s="9">
        <v>14</v>
      </c>
      <c r="B16" s="9" t="s">
        <v>514</v>
      </c>
      <c r="C16" s="9" t="s">
        <v>515</v>
      </c>
      <c r="D16" s="9" t="s">
        <v>82</v>
      </c>
      <c r="E16" s="9" t="s">
        <v>222</v>
      </c>
      <c r="F16" s="9" t="s">
        <v>139</v>
      </c>
      <c r="G16" s="27">
        <v>3</v>
      </c>
      <c r="H16" s="26"/>
      <c r="I16" s="10"/>
      <c r="J16" s="13">
        <f t="shared" si="0"/>
        <v>0</v>
      </c>
      <c r="K16" s="13">
        <f t="shared" si="1"/>
        <v>0</v>
      </c>
    </row>
    <row r="17" spans="1:11" x14ac:dyDescent="0.25">
      <c r="A17" s="9">
        <v>15</v>
      </c>
      <c r="B17" s="9" t="s">
        <v>514</v>
      </c>
      <c r="C17" s="9" t="s">
        <v>516</v>
      </c>
      <c r="D17" s="9" t="s">
        <v>82</v>
      </c>
      <c r="E17" s="9" t="s">
        <v>517</v>
      </c>
      <c r="F17" s="9" t="s">
        <v>319</v>
      </c>
      <c r="G17" s="27">
        <v>3</v>
      </c>
      <c r="H17" s="26"/>
      <c r="I17" s="10"/>
      <c r="J17" s="13">
        <f t="shared" si="0"/>
        <v>0</v>
      </c>
      <c r="K17" s="13">
        <f t="shared" si="1"/>
        <v>0</v>
      </c>
    </row>
    <row r="18" spans="1:11" x14ac:dyDescent="0.25">
      <c r="A18" s="9">
        <v>16</v>
      </c>
      <c r="B18" s="9" t="s">
        <v>514</v>
      </c>
      <c r="C18" s="9" t="s">
        <v>518</v>
      </c>
      <c r="D18" s="9" t="s">
        <v>82</v>
      </c>
      <c r="E18" s="9" t="s">
        <v>519</v>
      </c>
      <c r="F18" s="9" t="s">
        <v>319</v>
      </c>
      <c r="G18" s="27">
        <v>3</v>
      </c>
      <c r="H18" s="26"/>
      <c r="I18" s="10"/>
      <c r="J18" s="13">
        <f t="shared" si="0"/>
        <v>0</v>
      </c>
      <c r="K18" s="13">
        <f t="shared" si="1"/>
        <v>0</v>
      </c>
    </row>
    <row r="19" spans="1:11" x14ac:dyDescent="0.25">
      <c r="A19" s="9">
        <v>17</v>
      </c>
      <c r="B19" s="9" t="s">
        <v>514</v>
      </c>
      <c r="C19" s="9" t="s">
        <v>520</v>
      </c>
      <c r="D19" s="9" t="s">
        <v>82</v>
      </c>
      <c r="E19" s="9" t="s">
        <v>158</v>
      </c>
      <c r="F19" s="9" t="s">
        <v>319</v>
      </c>
      <c r="G19" s="27">
        <v>3</v>
      </c>
      <c r="H19" s="26"/>
      <c r="I19" s="10"/>
      <c r="J19" s="13">
        <f t="shared" si="0"/>
        <v>0</v>
      </c>
      <c r="K19" s="13">
        <f t="shared" si="1"/>
        <v>0</v>
      </c>
    </row>
    <row r="20" spans="1:11" x14ac:dyDescent="0.25">
      <c r="A20" s="9">
        <v>18</v>
      </c>
      <c r="B20" s="9" t="s">
        <v>521</v>
      </c>
      <c r="C20" s="9" t="s">
        <v>522</v>
      </c>
      <c r="D20" s="9" t="s">
        <v>82</v>
      </c>
      <c r="E20" s="9"/>
      <c r="F20" s="9" t="s">
        <v>173</v>
      </c>
      <c r="G20" s="27">
        <v>10</v>
      </c>
      <c r="H20" s="26"/>
      <c r="I20" s="10"/>
      <c r="J20" s="13">
        <f t="shared" si="0"/>
        <v>0</v>
      </c>
      <c r="K20" s="13">
        <f t="shared" si="1"/>
        <v>0</v>
      </c>
    </row>
    <row r="21" spans="1:11" x14ac:dyDescent="0.25">
      <c r="A21" s="9">
        <v>19</v>
      </c>
      <c r="B21" s="9" t="s">
        <v>523</v>
      </c>
      <c r="C21" s="9" t="s">
        <v>524</v>
      </c>
      <c r="D21" s="9" t="s">
        <v>68</v>
      </c>
      <c r="E21" s="9" t="s">
        <v>202</v>
      </c>
      <c r="F21" s="9" t="s">
        <v>1280</v>
      </c>
      <c r="G21" s="27">
        <v>35</v>
      </c>
      <c r="H21" s="26"/>
      <c r="I21" s="10"/>
      <c r="J21" s="13">
        <f t="shared" si="0"/>
        <v>0</v>
      </c>
      <c r="K21" s="13">
        <f t="shared" si="1"/>
        <v>0</v>
      </c>
    </row>
    <row r="22" spans="1:11" x14ac:dyDescent="0.25">
      <c r="A22" s="9">
        <v>20</v>
      </c>
      <c r="B22" s="9" t="s">
        <v>417</v>
      </c>
      <c r="C22" s="9" t="s">
        <v>528</v>
      </c>
      <c r="D22" s="9" t="s">
        <v>529</v>
      </c>
      <c r="E22" s="9" t="s">
        <v>433</v>
      </c>
      <c r="F22" s="9" t="s">
        <v>530</v>
      </c>
      <c r="G22" s="27">
        <v>30</v>
      </c>
      <c r="H22" s="27"/>
      <c r="I22" s="10"/>
      <c r="J22" s="13">
        <f t="shared" si="0"/>
        <v>0</v>
      </c>
      <c r="K22" s="13">
        <f t="shared" si="1"/>
        <v>0</v>
      </c>
    </row>
    <row r="23" spans="1:11" x14ac:dyDescent="0.25">
      <c r="A23" s="9">
        <v>21</v>
      </c>
      <c r="B23" s="9" t="s">
        <v>417</v>
      </c>
      <c r="C23" s="9" t="s">
        <v>935</v>
      </c>
      <c r="D23" s="9" t="s">
        <v>82</v>
      </c>
      <c r="E23" s="9">
        <v>0.25</v>
      </c>
      <c r="F23" s="9" t="s">
        <v>1191</v>
      </c>
      <c r="G23" s="27">
        <v>10</v>
      </c>
      <c r="H23" s="27"/>
      <c r="I23" s="10"/>
      <c r="J23" s="13">
        <f t="shared" si="0"/>
        <v>0</v>
      </c>
      <c r="K23" s="13">
        <f t="shared" si="1"/>
        <v>0</v>
      </c>
    </row>
    <row r="24" spans="1:11" x14ac:dyDescent="0.25">
      <c r="A24" s="9">
        <v>22</v>
      </c>
      <c r="B24" s="9" t="s">
        <v>417</v>
      </c>
      <c r="C24" s="9" t="s">
        <v>1190</v>
      </c>
      <c r="D24" s="9" t="s">
        <v>82</v>
      </c>
      <c r="E24" s="9">
        <v>0.5</v>
      </c>
      <c r="F24" s="9" t="s">
        <v>1191</v>
      </c>
      <c r="G24" s="27">
        <v>20</v>
      </c>
      <c r="H24" s="27"/>
      <c r="I24" s="10"/>
      <c r="J24" s="13">
        <f t="shared" si="0"/>
        <v>0</v>
      </c>
      <c r="K24" s="13">
        <f t="shared" si="1"/>
        <v>0</v>
      </c>
    </row>
    <row r="25" spans="1:11" x14ac:dyDescent="0.25">
      <c r="A25" s="9">
        <v>23</v>
      </c>
      <c r="B25" s="9" t="s">
        <v>273</v>
      </c>
      <c r="C25" s="9" t="s">
        <v>531</v>
      </c>
      <c r="D25" s="9" t="s">
        <v>532</v>
      </c>
      <c r="E25" s="9" t="s">
        <v>533</v>
      </c>
      <c r="F25" s="9" t="s">
        <v>18</v>
      </c>
      <c r="G25" s="27">
        <v>25</v>
      </c>
      <c r="H25" s="26"/>
      <c r="I25" s="10"/>
      <c r="J25" s="13">
        <f t="shared" si="0"/>
        <v>0</v>
      </c>
      <c r="K25" s="13">
        <f t="shared" si="1"/>
        <v>0</v>
      </c>
    </row>
    <row r="26" spans="1:11" x14ac:dyDescent="0.25">
      <c r="A26" s="9">
        <v>24</v>
      </c>
      <c r="B26" s="9" t="s">
        <v>538</v>
      </c>
      <c r="C26" s="9" t="s">
        <v>539</v>
      </c>
      <c r="D26" s="9" t="s">
        <v>82</v>
      </c>
      <c r="E26" s="9"/>
      <c r="F26" s="9" t="s">
        <v>540</v>
      </c>
      <c r="G26" s="27">
        <v>150</v>
      </c>
      <c r="H26" s="26"/>
      <c r="I26" s="10"/>
      <c r="J26" s="13">
        <f t="shared" si="0"/>
        <v>0</v>
      </c>
      <c r="K26" s="13">
        <f t="shared" si="1"/>
        <v>0</v>
      </c>
    </row>
    <row r="27" spans="1:11" x14ac:dyDescent="0.25">
      <c r="A27" s="9">
        <v>25</v>
      </c>
      <c r="B27" s="9" t="s">
        <v>541</v>
      </c>
      <c r="C27" s="9" t="s">
        <v>542</v>
      </c>
      <c r="D27" s="9" t="s">
        <v>82</v>
      </c>
      <c r="E27" s="9" t="s">
        <v>543</v>
      </c>
      <c r="F27" s="9" t="s">
        <v>319</v>
      </c>
      <c r="G27" s="27">
        <v>4</v>
      </c>
      <c r="H27" s="26"/>
      <c r="I27" s="10"/>
      <c r="J27" s="13">
        <f t="shared" si="0"/>
        <v>0</v>
      </c>
      <c r="K27" s="13">
        <f t="shared" si="1"/>
        <v>0</v>
      </c>
    </row>
    <row r="28" spans="1:11" x14ac:dyDescent="0.25">
      <c r="A28" s="9">
        <v>26</v>
      </c>
      <c r="B28" s="9" t="s">
        <v>544</v>
      </c>
      <c r="C28" s="9" t="s">
        <v>545</v>
      </c>
      <c r="D28" s="9" t="s">
        <v>82</v>
      </c>
      <c r="E28" s="9" t="s">
        <v>294</v>
      </c>
      <c r="F28" s="9" t="s">
        <v>173</v>
      </c>
      <c r="G28" s="27">
        <v>5</v>
      </c>
      <c r="H28" s="27"/>
      <c r="I28" s="10"/>
      <c r="J28" s="13">
        <f t="shared" si="0"/>
        <v>0</v>
      </c>
      <c r="K28" s="13">
        <f t="shared" si="1"/>
        <v>0</v>
      </c>
    </row>
    <row r="29" spans="1:11" x14ac:dyDescent="0.25">
      <c r="A29" s="9">
        <v>27</v>
      </c>
      <c r="B29" s="9" t="s">
        <v>427</v>
      </c>
      <c r="C29" s="9" t="s">
        <v>546</v>
      </c>
      <c r="D29" s="9" t="s">
        <v>68</v>
      </c>
      <c r="E29" s="9" t="s">
        <v>92</v>
      </c>
      <c r="F29" s="9" t="s">
        <v>173</v>
      </c>
      <c r="G29" s="27">
        <v>10</v>
      </c>
      <c r="H29" s="26"/>
      <c r="I29" s="10"/>
      <c r="J29" s="13">
        <f t="shared" si="0"/>
        <v>0</v>
      </c>
      <c r="K29" s="13">
        <f t="shared" si="1"/>
        <v>0</v>
      </c>
    </row>
    <row r="30" spans="1:11" x14ac:dyDescent="0.25">
      <c r="A30" s="9">
        <v>28</v>
      </c>
      <c r="B30" s="9" t="s">
        <v>427</v>
      </c>
      <c r="C30" s="9" t="s">
        <v>428</v>
      </c>
      <c r="D30" s="9" t="s">
        <v>82</v>
      </c>
      <c r="E30" s="9" t="s">
        <v>302</v>
      </c>
      <c r="F30" s="9" t="s">
        <v>173</v>
      </c>
      <c r="G30" s="27">
        <v>3</v>
      </c>
      <c r="H30" s="26"/>
      <c r="I30" s="10"/>
      <c r="J30" s="13">
        <f t="shared" si="0"/>
        <v>0</v>
      </c>
      <c r="K30" s="13">
        <f t="shared" si="1"/>
        <v>0</v>
      </c>
    </row>
    <row r="31" spans="1:11" x14ac:dyDescent="0.25">
      <c r="A31" s="9">
        <v>29</v>
      </c>
      <c r="B31" s="9" t="s">
        <v>279</v>
      </c>
      <c r="C31" s="9" t="s">
        <v>279</v>
      </c>
      <c r="D31" s="9" t="s">
        <v>82</v>
      </c>
      <c r="E31" s="9" t="s">
        <v>602</v>
      </c>
      <c r="F31" s="9" t="s">
        <v>139</v>
      </c>
      <c r="G31" s="27">
        <v>8</v>
      </c>
      <c r="H31" s="27"/>
      <c r="I31" s="10"/>
      <c r="J31" s="13">
        <f t="shared" si="0"/>
        <v>0</v>
      </c>
      <c r="K31" s="13">
        <f t="shared" si="1"/>
        <v>0</v>
      </c>
    </row>
    <row r="32" spans="1:11" x14ac:dyDescent="0.25">
      <c r="A32" s="9">
        <v>30</v>
      </c>
      <c r="B32" s="9" t="s">
        <v>547</v>
      </c>
      <c r="C32" s="9" t="s">
        <v>548</v>
      </c>
      <c r="D32" s="9" t="s">
        <v>126</v>
      </c>
      <c r="E32" s="9" t="s">
        <v>549</v>
      </c>
      <c r="F32" s="9" t="s">
        <v>19</v>
      </c>
      <c r="G32" s="27">
        <v>2</v>
      </c>
      <c r="H32" s="26"/>
      <c r="I32" s="10"/>
      <c r="J32" s="13">
        <f t="shared" si="0"/>
        <v>0</v>
      </c>
      <c r="K32" s="13">
        <f t="shared" si="1"/>
        <v>0</v>
      </c>
    </row>
    <row r="33" spans="1:11" x14ac:dyDescent="0.25">
      <c r="A33" s="9">
        <v>31</v>
      </c>
      <c r="B33" s="9" t="s">
        <v>553</v>
      </c>
      <c r="C33" s="9" t="s">
        <v>554</v>
      </c>
      <c r="D33" s="9" t="s">
        <v>664</v>
      </c>
      <c r="E33" s="9" t="s">
        <v>665</v>
      </c>
      <c r="F33" s="9" t="s">
        <v>334</v>
      </c>
      <c r="G33" s="27">
        <v>6</v>
      </c>
      <c r="H33" s="26"/>
      <c r="I33" s="10"/>
      <c r="J33" s="13">
        <f t="shared" si="0"/>
        <v>0</v>
      </c>
      <c r="K33" s="13">
        <f t="shared" si="1"/>
        <v>0</v>
      </c>
    </row>
    <row r="34" spans="1:11" x14ac:dyDescent="0.25">
      <c r="A34" s="9">
        <v>32</v>
      </c>
      <c r="B34" s="9" t="s">
        <v>553</v>
      </c>
      <c r="C34" s="9" t="s">
        <v>554</v>
      </c>
      <c r="D34" s="9" t="s">
        <v>141</v>
      </c>
      <c r="E34" s="9" t="s">
        <v>210</v>
      </c>
      <c r="F34" s="9" t="s">
        <v>1281</v>
      </c>
      <c r="G34" s="27">
        <v>26</v>
      </c>
      <c r="H34" s="26"/>
      <c r="I34" s="10"/>
      <c r="J34" s="13">
        <f t="shared" si="0"/>
        <v>0</v>
      </c>
      <c r="K34" s="13">
        <f t="shared" si="1"/>
        <v>0</v>
      </c>
    </row>
    <row r="35" spans="1:11" x14ac:dyDescent="0.25">
      <c r="A35" s="9">
        <v>33</v>
      </c>
      <c r="B35" s="9" t="s">
        <v>555</v>
      </c>
      <c r="C35" s="9" t="s">
        <v>556</v>
      </c>
      <c r="D35" s="9" t="s">
        <v>141</v>
      </c>
      <c r="E35" s="9" t="s">
        <v>165</v>
      </c>
      <c r="F35" s="9" t="s">
        <v>513</v>
      </c>
      <c r="G35" s="27">
        <v>4</v>
      </c>
      <c r="H35" s="27"/>
      <c r="I35" s="10"/>
      <c r="J35" s="13">
        <f t="shared" ref="J35:J66" si="2">ROUND(H35*G35,2)</f>
        <v>0</v>
      </c>
      <c r="K35" s="13">
        <f t="shared" ref="K35:K66" si="3">ROUND(J35*(1+I35),2)</f>
        <v>0</v>
      </c>
    </row>
    <row r="36" spans="1:11" x14ac:dyDescent="0.25">
      <c r="A36" s="9">
        <v>34</v>
      </c>
      <c r="B36" s="9" t="s">
        <v>555</v>
      </c>
      <c r="C36" s="9" t="s">
        <v>556</v>
      </c>
      <c r="D36" s="9" t="s">
        <v>141</v>
      </c>
      <c r="E36" s="9" t="s">
        <v>202</v>
      </c>
      <c r="F36" s="9" t="s">
        <v>513</v>
      </c>
      <c r="G36" s="27">
        <v>6</v>
      </c>
      <c r="H36" s="26"/>
      <c r="I36" s="10"/>
      <c r="J36" s="13">
        <f t="shared" si="2"/>
        <v>0</v>
      </c>
      <c r="K36" s="13">
        <f t="shared" si="3"/>
        <v>0</v>
      </c>
    </row>
    <row r="37" spans="1:11" x14ac:dyDescent="0.25">
      <c r="A37" s="9">
        <v>35</v>
      </c>
      <c r="B37" s="9" t="s">
        <v>557</v>
      </c>
      <c r="C37" s="9" t="s">
        <v>558</v>
      </c>
      <c r="D37" s="9" t="s">
        <v>141</v>
      </c>
      <c r="E37" s="9" t="s">
        <v>138</v>
      </c>
      <c r="F37" s="9" t="s">
        <v>559</v>
      </c>
      <c r="G37" s="27">
        <v>100</v>
      </c>
      <c r="H37" s="27"/>
      <c r="I37" s="10"/>
      <c r="J37" s="13">
        <f t="shared" si="2"/>
        <v>0</v>
      </c>
      <c r="K37" s="13">
        <f t="shared" si="3"/>
        <v>0</v>
      </c>
    </row>
    <row r="38" spans="1:11" x14ac:dyDescent="0.25">
      <c r="A38" s="9">
        <v>36</v>
      </c>
      <c r="B38" s="9" t="s">
        <v>561</v>
      </c>
      <c r="C38" s="9" t="s">
        <v>562</v>
      </c>
      <c r="D38" s="9" t="s">
        <v>68</v>
      </c>
      <c r="E38" s="9" t="s">
        <v>202</v>
      </c>
      <c r="F38" s="9" t="s">
        <v>173</v>
      </c>
      <c r="G38" s="27">
        <v>3</v>
      </c>
      <c r="H38" s="27"/>
      <c r="I38" s="10"/>
      <c r="J38" s="13">
        <f t="shared" si="2"/>
        <v>0</v>
      </c>
      <c r="K38" s="13">
        <f t="shared" si="3"/>
        <v>0</v>
      </c>
    </row>
    <row r="39" spans="1:11" x14ac:dyDescent="0.25">
      <c r="A39" s="9">
        <v>37</v>
      </c>
      <c r="B39" s="9" t="s">
        <v>176</v>
      </c>
      <c r="C39" s="9" t="s">
        <v>563</v>
      </c>
      <c r="D39" s="9" t="s">
        <v>82</v>
      </c>
      <c r="E39" s="9" t="s">
        <v>65</v>
      </c>
      <c r="F39" s="9" t="s">
        <v>139</v>
      </c>
      <c r="G39" s="27">
        <v>28</v>
      </c>
      <c r="H39" s="27"/>
      <c r="I39" s="10"/>
      <c r="J39" s="13">
        <f t="shared" si="2"/>
        <v>0</v>
      </c>
      <c r="K39" s="13">
        <f t="shared" si="3"/>
        <v>0</v>
      </c>
    </row>
    <row r="40" spans="1:11" x14ac:dyDescent="0.25">
      <c r="A40" s="9">
        <v>38</v>
      </c>
      <c r="B40" s="9" t="s">
        <v>564</v>
      </c>
      <c r="C40" s="9" t="s">
        <v>565</v>
      </c>
      <c r="D40" s="9" t="s">
        <v>82</v>
      </c>
      <c r="E40" s="9" t="s">
        <v>92</v>
      </c>
      <c r="F40" s="9" t="s">
        <v>566</v>
      </c>
      <c r="G40" s="27">
        <v>1</v>
      </c>
      <c r="H40" s="27"/>
      <c r="I40" s="10"/>
      <c r="J40" s="13">
        <f t="shared" si="2"/>
        <v>0</v>
      </c>
      <c r="K40" s="13">
        <f t="shared" si="3"/>
        <v>0</v>
      </c>
    </row>
    <row r="41" spans="1:11" x14ac:dyDescent="0.25">
      <c r="A41" s="9">
        <v>39</v>
      </c>
      <c r="B41" s="9" t="s">
        <v>567</v>
      </c>
      <c r="C41" s="9" t="s">
        <v>568</v>
      </c>
      <c r="D41" s="9" t="s">
        <v>82</v>
      </c>
      <c r="E41" s="9" t="s">
        <v>569</v>
      </c>
      <c r="F41" s="9" t="s">
        <v>139</v>
      </c>
      <c r="G41" s="27">
        <v>26</v>
      </c>
      <c r="H41" s="27"/>
      <c r="I41" s="10"/>
      <c r="J41" s="13">
        <f t="shared" si="2"/>
        <v>0</v>
      </c>
      <c r="K41" s="13">
        <f t="shared" si="3"/>
        <v>0</v>
      </c>
    </row>
    <row r="42" spans="1:11" x14ac:dyDescent="0.25">
      <c r="A42" s="9">
        <v>40</v>
      </c>
      <c r="B42" s="9" t="s">
        <v>570</v>
      </c>
      <c r="C42" s="9" t="s">
        <v>571</v>
      </c>
      <c r="D42" s="9" t="s">
        <v>82</v>
      </c>
      <c r="E42" s="9" t="s">
        <v>138</v>
      </c>
      <c r="F42" s="9" t="s">
        <v>1282</v>
      </c>
      <c r="G42" s="27">
        <v>44</v>
      </c>
      <c r="H42" s="27"/>
      <c r="I42" s="10"/>
      <c r="J42" s="13">
        <f t="shared" si="2"/>
        <v>0</v>
      </c>
      <c r="K42" s="13">
        <f t="shared" si="3"/>
        <v>0</v>
      </c>
    </row>
    <row r="43" spans="1:11" x14ac:dyDescent="0.25">
      <c r="A43" s="9">
        <v>41</v>
      </c>
      <c r="B43" s="9" t="s">
        <v>572</v>
      </c>
      <c r="C43" s="9" t="s">
        <v>573</v>
      </c>
      <c r="D43" s="9" t="s">
        <v>82</v>
      </c>
      <c r="E43" s="9" t="s">
        <v>92</v>
      </c>
      <c r="F43" s="9" t="s">
        <v>139</v>
      </c>
      <c r="G43" s="27">
        <v>1</v>
      </c>
      <c r="H43" s="27"/>
      <c r="I43" s="10"/>
      <c r="J43" s="13">
        <f t="shared" si="2"/>
        <v>0</v>
      </c>
      <c r="K43" s="13">
        <f t="shared" si="3"/>
        <v>0</v>
      </c>
    </row>
    <row r="44" spans="1:11" x14ac:dyDescent="0.25">
      <c r="A44" s="9">
        <v>42</v>
      </c>
      <c r="B44" s="9" t="s">
        <v>572</v>
      </c>
      <c r="C44" s="9" t="s">
        <v>574</v>
      </c>
      <c r="D44" s="9" t="s">
        <v>82</v>
      </c>
      <c r="E44" s="9" t="s">
        <v>527</v>
      </c>
      <c r="F44" s="9" t="s">
        <v>139</v>
      </c>
      <c r="G44" s="27">
        <v>16</v>
      </c>
      <c r="H44" s="27"/>
      <c r="I44" s="10"/>
      <c r="J44" s="13">
        <f t="shared" si="2"/>
        <v>0</v>
      </c>
      <c r="K44" s="13">
        <f t="shared" si="3"/>
        <v>0</v>
      </c>
    </row>
    <row r="45" spans="1:11" x14ac:dyDescent="0.25">
      <c r="A45" s="9">
        <v>43</v>
      </c>
      <c r="B45" s="9" t="s">
        <v>575</v>
      </c>
      <c r="C45" s="9" t="s">
        <v>576</v>
      </c>
      <c r="D45" s="9" t="s">
        <v>82</v>
      </c>
      <c r="E45" s="9" t="s">
        <v>210</v>
      </c>
      <c r="F45" s="9" t="s">
        <v>139</v>
      </c>
      <c r="G45" s="27">
        <v>56</v>
      </c>
      <c r="H45" s="27"/>
      <c r="I45" s="10"/>
      <c r="J45" s="13">
        <f t="shared" si="2"/>
        <v>0</v>
      </c>
      <c r="K45" s="13">
        <f t="shared" si="3"/>
        <v>0</v>
      </c>
    </row>
    <row r="46" spans="1:11" x14ac:dyDescent="0.25">
      <c r="A46" s="9">
        <v>44</v>
      </c>
      <c r="B46" s="9" t="s">
        <v>456</v>
      </c>
      <c r="C46" s="9" t="s">
        <v>577</v>
      </c>
      <c r="D46" s="9" t="s">
        <v>68</v>
      </c>
      <c r="E46" s="9" t="s">
        <v>202</v>
      </c>
      <c r="F46" s="9" t="s">
        <v>139</v>
      </c>
      <c r="G46" s="27">
        <v>62</v>
      </c>
      <c r="H46" s="27"/>
      <c r="I46" s="10"/>
      <c r="J46" s="13">
        <f t="shared" si="2"/>
        <v>0</v>
      </c>
      <c r="K46" s="13">
        <f t="shared" si="3"/>
        <v>0</v>
      </c>
    </row>
    <row r="47" spans="1:11" x14ac:dyDescent="0.25">
      <c r="A47" s="9">
        <v>45</v>
      </c>
      <c r="B47" s="9" t="s">
        <v>456</v>
      </c>
      <c r="C47" s="9" t="s">
        <v>577</v>
      </c>
      <c r="D47" s="9" t="s">
        <v>68</v>
      </c>
      <c r="E47" s="9" t="s">
        <v>165</v>
      </c>
      <c r="F47" s="9" t="s">
        <v>139</v>
      </c>
      <c r="G47" s="27">
        <v>42</v>
      </c>
      <c r="H47" s="27"/>
      <c r="I47" s="10"/>
      <c r="J47" s="13">
        <f t="shared" si="2"/>
        <v>0</v>
      </c>
      <c r="K47" s="13">
        <f t="shared" si="3"/>
        <v>0</v>
      </c>
    </row>
    <row r="48" spans="1:11" x14ac:dyDescent="0.25">
      <c r="A48" s="9">
        <v>46</v>
      </c>
      <c r="B48" s="30" t="s">
        <v>456</v>
      </c>
      <c r="C48" s="9" t="s">
        <v>578</v>
      </c>
      <c r="D48" s="9" t="s">
        <v>532</v>
      </c>
      <c r="E48" s="11">
        <v>1.6000000000000001E-3</v>
      </c>
      <c r="F48" s="9" t="s">
        <v>579</v>
      </c>
      <c r="G48" s="27">
        <v>3</v>
      </c>
      <c r="H48" s="27"/>
      <c r="I48" s="10"/>
      <c r="J48" s="13">
        <f t="shared" si="2"/>
        <v>0</v>
      </c>
      <c r="K48" s="13">
        <f t="shared" si="3"/>
        <v>0</v>
      </c>
    </row>
    <row r="49" spans="1:11" x14ac:dyDescent="0.25">
      <c r="A49" s="9">
        <v>47</v>
      </c>
      <c r="B49" s="9" t="s">
        <v>186</v>
      </c>
      <c r="C49" s="9" t="s">
        <v>947</v>
      </c>
      <c r="D49" s="9" t="s">
        <v>126</v>
      </c>
      <c r="E49" s="9" t="s">
        <v>580</v>
      </c>
      <c r="F49" s="9" t="s">
        <v>18</v>
      </c>
      <c r="G49" s="27">
        <v>36</v>
      </c>
      <c r="H49" s="27"/>
      <c r="I49" s="10"/>
      <c r="J49" s="13">
        <f t="shared" si="2"/>
        <v>0</v>
      </c>
      <c r="K49" s="13">
        <f t="shared" si="3"/>
        <v>0</v>
      </c>
    </row>
    <row r="50" spans="1:11" x14ac:dyDescent="0.25">
      <c r="A50" s="9">
        <v>48</v>
      </c>
      <c r="B50" s="9" t="s">
        <v>581</v>
      </c>
      <c r="C50" s="9" t="s">
        <v>582</v>
      </c>
      <c r="D50" s="9" t="s">
        <v>82</v>
      </c>
      <c r="E50" s="9" t="s">
        <v>210</v>
      </c>
      <c r="F50" s="9" t="s">
        <v>139</v>
      </c>
      <c r="G50" s="27">
        <v>26</v>
      </c>
      <c r="H50" s="27"/>
      <c r="I50" s="10"/>
      <c r="J50" s="13">
        <f t="shared" si="2"/>
        <v>0</v>
      </c>
      <c r="K50" s="13">
        <f t="shared" si="3"/>
        <v>0</v>
      </c>
    </row>
    <row r="51" spans="1:11" x14ac:dyDescent="0.25">
      <c r="A51" s="9">
        <v>49</v>
      </c>
      <c r="B51" s="9" t="s">
        <v>1194</v>
      </c>
      <c r="C51" s="9" t="s">
        <v>1192</v>
      </c>
      <c r="D51" s="9" t="s">
        <v>141</v>
      </c>
      <c r="E51" s="31" t="s">
        <v>1283</v>
      </c>
      <c r="F51" s="9" t="s">
        <v>1193</v>
      </c>
      <c r="G51" s="27">
        <v>10</v>
      </c>
      <c r="H51" s="27"/>
      <c r="I51" s="10"/>
      <c r="J51" s="13">
        <f t="shared" si="2"/>
        <v>0</v>
      </c>
      <c r="K51" s="13">
        <f t="shared" si="3"/>
        <v>0</v>
      </c>
    </row>
    <row r="52" spans="1:11" x14ac:dyDescent="0.25">
      <c r="A52" s="9">
        <v>50</v>
      </c>
      <c r="B52" s="9" t="s">
        <v>583</v>
      </c>
      <c r="C52" s="9" t="s">
        <v>584</v>
      </c>
      <c r="D52" s="9" t="s">
        <v>532</v>
      </c>
      <c r="E52" s="9" t="s">
        <v>585</v>
      </c>
      <c r="F52" s="9" t="s">
        <v>586</v>
      </c>
      <c r="G52" s="27">
        <v>35</v>
      </c>
      <c r="H52" s="27"/>
      <c r="I52" s="10"/>
      <c r="J52" s="13">
        <f t="shared" si="2"/>
        <v>0</v>
      </c>
      <c r="K52" s="13">
        <f t="shared" si="3"/>
        <v>0</v>
      </c>
    </row>
    <row r="53" spans="1:11" x14ac:dyDescent="0.25">
      <c r="A53" s="9">
        <v>51</v>
      </c>
      <c r="B53" s="9" t="s">
        <v>587</v>
      </c>
      <c r="C53" s="9" t="s">
        <v>588</v>
      </c>
      <c r="D53" s="9" t="s">
        <v>68</v>
      </c>
      <c r="E53" s="9" t="s">
        <v>165</v>
      </c>
      <c r="F53" s="9" t="s">
        <v>319</v>
      </c>
      <c r="G53" s="27">
        <v>3</v>
      </c>
      <c r="H53" s="27"/>
      <c r="I53" s="10"/>
      <c r="J53" s="13">
        <f t="shared" si="2"/>
        <v>0</v>
      </c>
      <c r="K53" s="13">
        <f t="shared" si="3"/>
        <v>0</v>
      </c>
    </row>
    <row r="54" spans="1:11" x14ac:dyDescent="0.25">
      <c r="A54" s="9">
        <v>52</v>
      </c>
      <c r="B54" s="9" t="s">
        <v>589</v>
      </c>
      <c r="C54" s="9" t="s">
        <v>590</v>
      </c>
      <c r="D54" s="9" t="s">
        <v>82</v>
      </c>
      <c r="E54" s="9" t="s">
        <v>591</v>
      </c>
      <c r="F54" s="9" t="s">
        <v>319</v>
      </c>
      <c r="G54" s="27">
        <v>18</v>
      </c>
      <c r="H54" s="27"/>
      <c r="I54" s="10"/>
      <c r="J54" s="13">
        <f t="shared" si="2"/>
        <v>0</v>
      </c>
      <c r="K54" s="13">
        <f t="shared" si="3"/>
        <v>0</v>
      </c>
    </row>
    <row r="55" spans="1:11" x14ac:dyDescent="0.25">
      <c r="A55" s="9">
        <v>53</v>
      </c>
      <c r="B55" s="9" t="s">
        <v>592</v>
      </c>
      <c r="C55" s="9" t="s">
        <v>593</v>
      </c>
      <c r="D55" s="9" t="s">
        <v>594</v>
      </c>
      <c r="E55" s="9" t="s">
        <v>595</v>
      </c>
      <c r="F55" s="9" t="s">
        <v>1284</v>
      </c>
      <c r="G55" s="27">
        <v>16</v>
      </c>
      <c r="H55" s="27"/>
      <c r="I55" s="10"/>
      <c r="J55" s="13">
        <f t="shared" si="2"/>
        <v>0</v>
      </c>
      <c r="K55" s="13">
        <f t="shared" si="3"/>
        <v>0</v>
      </c>
    </row>
    <row r="56" spans="1:11" x14ac:dyDescent="0.25">
      <c r="A56" s="9">
        <v>54</v>
      </c>
      <c r="B56" s="9" t="s">
        <v>596</v>
      </c>
      <c r="C56" s="9" t="s">
        <v>597</v>
      </c>
      <c r="D56" s="9" t="s">
        <v>82</v>
      </c>
      <c r="E56" s="9"/>
      <c r="F56" s="9" t="s">
        <v>319</v>
      </c>
      <c r="G56" s="27">
        <v>3</v>
      </c>
      <c r="H56" s="27"/>
      <c r="I56" s="10"/>
      <c r="J56" s="13">
        <f t="shared" si="2"/>
        <v>0</v>
      </c>
      <c r="K56" s="13">
        <f t="shared" si="3"/>
        <v>0</v>
      </c>
    </row>
    <row r="57" spans="1:11" x14ac:dyDescent="0.25">
      <c r="A57" s="9">
        <v>55</v>
      </c>
      <c r="B57" s="9" t="s">
        <v>598</v>
      </c>
      <c r="C57" s="9" t="s">
        <v>599</v>
      </c>
      <c r="D57" s="9" t="s">
        <v>82</v>
      </c>
      <c r="E57" s="9" t="s">
        <v>65</v>
      </c>
      <c r="F57" s="9" t="s">
        <v>319</v>
      </c>
      <c r="G57" s="27">
        <v>1</v>
      </c>
      <c r="H57" s="27"/>
      <c r="I57" s="10"/>
      <c r="J57" s="13">
        <f t="shared" si="2"/>
        <v>0</v>
      </c>
      <c r="K57" s="13">
        <f t="shared" si="3"/>
        <v>0</v>
      </c>
    </row>
    <row r="58" spans="1:11" x14ac:dyDescent="0.25">
      <c r="A58" s="9">
        <v>56</v>
      </c>
      <c r="B58" s="9" t="s">
        <v>600</v>
      </c>
      <c r="C58" s="9" t="s">
        <v>601</v>
      </c>
      <c r="D58" s="9" t="s">
        <v>82</v>
      </c>
      <c r="E58" s="9" t="s">
        <v>602</v>
      </c>
      <c r="F58" s="9" t="s">
        <v>139</v>
      </c>
      <c r="G58" s="27">
        <v>2</v>
      </c>
      <c r="H58" s="27"/>
      <c r="I58" s="10"/>
      <c r="J58" s="13">
        <f t="shared" si="2"/>
        <v>0</v>
      </c>
      <c r="K58" s="13">
        <f t="shared" si="3"/>
        <v>0</v>
      </c>
    </row>
    <row r="59" spans="1:11" x14ac:dyDescent="0.25">
      <c r="A59" s="9">
        <v>57</v>
      </c>
      <c r="B59" s="9" t="s">
        <v>603</v>
      </c>
      <c r="C59" s="9" t="s">
        <v>948</v>
      </c>
      <c r="D59" s="9" t="s">
        <v>68</v>
      </c>
      <c r="E59" s="9" t="s">
        <v>202</v>
      </c>
      <c r="F59" s="9" t="s">
        <v>139</v>
      </c>
      <c r="G59" s="27">
        <v>1</v>
      </c>
      <c r="H59" s="27"/>
      <c r="I59" s="10"/>
      <c r="J59" s="13">
        <f t="shared" si="2"/>
        <v>0</v>
      </c>
      <c r="K59" s="13">
        <f t="shared" si="3"/>
        <v>0</v>
      </c>
    </row>
    <row r="60" spans="1:11" x14ac:dyDescent="0.25">
      <c r="A60" s="9">
        <v>58</v>
      </c>
      <c r="B60" s="9" t="s">
        <v>603</v>
      </c>
      <c r="C60" s="9" t="s">
        <v>948</v>
      </c>
      <c r="D60" s="9" t="s">
        <v>68</v>
      </c>
      <c r="E60" s="9" t="s">
        <v>1229</v>
      </c>
      <c r="F60" s="9" t="s">
        <v>173</v>
      </c>
      <c r="G60" s="27">
        <v>1</v>
      </c>
      <c r="H60" s="27"/>
      <c r="I60" s="10"/>
      <c r="J60" s="13">
        <f t="shared" si="2"/>
        <v>0</v>
      </c>
      <c r="K60" s="13">
        <f t="shared" si="3"/>
        <v>0</v>
      </c>
    </row>
    <row r="61" spans="1:11" x14ac:dyDescent="0.25">
      <c r="A61" s="9">
        <v>59</v>
      </c>
      <c r="B61" s="9" t="s">
        <v>303</v>
      </c>
      <c r="C61" s="9" t="s">
        <v>604</v>
      </c>
      <c r="D61" s="9" t="s">
        <v>68</v>
      </c>
      <c r="E61" s="9" t="s">
        <v>527</v>
      </c>
      <c r="F61" s="9" t="s">
        <v>566</v>
      </c>
      <c r="G61" s="27">
        <v>5</v>
      </c>
      <c r="H61" s="27"/>
      <c r="I61" s="10"/>
      <c r="J61" s="13">
        <f t="shared" si="2"/>
        <v>0</v>
      </c>
      <c r="K61" s="13">
        <f t="shared" si="3"/>
        <v>0</v>
      </c>
    </row>
    <row r="62" spans="1:11" x14ac:dyDescent="0.25">
      <c r="A62" s="9">
        <v>60</v>
      </c>
      <c r="B62" s="9" t="s">
        <v>605</v>
      </c>
      <c r="C62" s="9" t="s">
        <v>605</v>
      </c>
      <c r="D62" s="9" t="s">
        <v>82</v>
      </c>
      <c r="E62" s="9" t="s">
        <v>65</v>
      </c>
      <c r="F62" s="9" t="s">
        <v>1285</v>
      </c>
      <c r="G62" s="27">
        <v>5</v>
      </c>
      <c r="H62" s="27"/>
      <c r="I62" s="10"/>
      <c r="J62" s="13">
        <f t="shared" si="2"/>
        <v>0</v>
      </c>
      <c r="K62" s="13">
        <f t="shared" si="3"/>
        <v>0</v>
      </c>
    </row>
    <row r="63" spans="1:11" x14ac:dyDescent="0.25">
      <c r="A63" s="9">
        <v>61</v>
      </c>
      <c r="B63" s="9" t="s">
        <v>341</v>
      </c>
      <c r="C63" s="9" t="s">
        <v>606</v>
      </c>
      <c r="D63" s="9" t="s">
        <v>82</v>
      </c>
      <c r="E63" s="9" t="s">
        <v>65</v>
      </c>
      <c r="F63" s="9" t="s">
        <v>502</v>
      </c>
      <c r="G63" s="27">
        <v>1</v>
      </c>
      <c r="H63" s="27"/>
      <c r="I63" s="10"/>
      <c r="J63" s="13">
        <f t="shared" si="2"/>
        <v>0</v>
      </c>
      <c r="K63" s="13">
        <f t="shared" si="3"/>
        <v>0</v>
      </c>
    </row>
    <row r="64" spans="1:11" x14ac:dyDescent="0.25">
      <c r="A64" s="9">
        <v>62</v>
      </c>
      <c r="B64" s="9" t="s">
        <v>607</v>
      </c>
      <c r="C64" s="9" t="s">
        <v>608</v>
      </c>
      <c r="D64" s="9" t="s">
        <v>82</v>
      </c>
      <c r="E64" s="9" t="s">
        <v>158</v>
      </c>
      <c r="F64" s="9" t="s">
        <v>1280</v>
      </c>
      <c r="G64" s="27">
        <v>6</v>
      </c>
      <c r="H64" s="27"/>
      <c r="I64" s="10"/>
      <c r="J64" s="13">
        <f t="shared" si="2"/>
        <v>0</v>
      </c>
      <c r="K64" s="13">
        <f t="shared" si="3"/>
        <v>0</v>
      </c>
    </row>
    <row r="65" spans="1:11" x14ac:dyDescent="0.25">
      <c r="A65" s="9">
        <v>63</v>
      </c>
      <c r="B65" s="9" t="s">
        <v>609</v>
      </c>
      <c r="C65" s="9" t="s">
        <v>610</v>
      </c>
      <c r="D65" s="9" t="s">
        <v>68</v>
      </c>
      <c r="E65" s="9" t="s">
        <v>138</v>
      </c>
      <c r="F65" s="9" t="s">
        <v>611</v>
      </c>
      <c r="G65" s="27">
        <v>18</v>
      </c>
      <c r="H65" s="27"/>
      <c r="I65" s="10"/>
      <c r="J65" s="13">
        <f t="shared" si="2"/>
        <v>0</v>
      </c>
      <c r="K65" s="13">
        <f t="shared" si="3"/>
        <v>0</v>
      </c>
    </row>
    <row r="66" spans="1:11" x14ac:dyDescent="0.25">
      <c r="A66" s="9">
        <v>64</v>
      </c>
      <c r="B66" s="9" t="s">
        <v>609</v>
      </c>
      <c r="C66" s="9" t="s">
        <v>610</v>
      </c>
      <c r="D66" s="9" t="s">
        <v>126</v>
      </c>
      <c r="E66" s="9" t="s">
        <v>612</v>
      </c>
      <c r="F66" s="9" t="s">
        <v>613</v>
      </c>
      <c r="G66" s="27">
        <v>8</v>
      </c>
      <c r="H66" s="27"/>
      <c r="I66" s="10"/>
      <c r="J66" s="13">
        <f t="shared" si="2"/>
        <v>0</v>
      </c>
      <c r="K66" s="13">
        <f t="shared" si="3"/>
        <v>0</v>
      </c>
    </row>
    <row r="67" spans="1:11" x14ac:dyDescent="0.25">
      <c r="A67" s="9">
        <v>65</v>
      </c>
      <c r="B67" s="9" t="s">
        <v>614</v>
      </c>
      <c r="C67" s="9" t="s">
        <v>615</v>
      </c>
      <c r="D67" s="9" t="s">
        <v>82</v>
      </c>
      <c r="E67" s="9" t="s">
        <v>616</v>
      </c>
      <c r="F67" s="9" t="s">
        <v>502</v>
      </c>
      <c r="G67" s="27">
        <v>14</v>
      </c>
      <c r="H67" s="27"/>
      <c r="I67" s="10"/>
      <c r="J67" s="13">
        <f t="shared" ref="J67:J93" si="4">ROUND(H67*G67,2)</f>
        <v>0</v>
      </c>
      <c r="K67" s="13">
        <f t="shared" ref="K67:K93" si="5">ROUND(J67*(1+I67),2)</f>
        <v>0</v>
      </c>
    </row>
    <row r="68" spans="1:11" x14ac:dyDescent="0.25">
      <c r="A68" s="9">
        <v>66</v>
      </c>
      <c r="B68" s="9" t="s">
        <v>614</v>
      </c>
      <c r="C68" s="9" t="s">
        <v>615</v>
      </c>
      <c r="D68" s="9" t="s">
        <v>529</v>
      </c>
      <c r="E68" s="9" t="s">
        <v>617</v>
      </c>
      <c r="F68" s="9" t="s">
        <v>618</v>
      </c>
      <c r="G68" s="27">
        <v>60</v>
      </c>
      <c r="H68" s="27"/>
      <c r="I68" s="10"/>
      <c r="J68" s="13">
        <f t="shared" si="4"/>
        <v>0</v>
      </c>
      <c r="K68" s="13">
        <f t="shared" si="5"/>
        <v>0</v>
      </c>
    </row>
    <row r="69" spans="1:11" x14ac:dyDescent="0.25">
      <c r="A69" s="9">
        <v>67</v>
      </c>
      <c r="B69" s="9" t="s">
        <v>619</v>
      </c>
      <c r="C69" s="9" t="s">
        <v>620</v>
      </c>
      <c r="D69" s="9" t="s">
        <v>82</v>
      </c>
      <c r="E69" s="9" t="s">
        <v>152</v>
      </c>
      <c r="F69" s="9" t="s">
        <v>509</v>
      </c>
      <c r="G69" s="27">
        <v>72</v>
      </c>
      <c r="H69" s="27"/>
      <c r="I69" s="10"/>
      <c r="J69" s="13">
        <f t="shared" si="4"/>
        <v>0</v>
      </c>
      <c r="K69" s="13">
        <f t="shared" si="5"/>
        <v>0</v>
      </c>
    </row>
    <row r="70" spans="1:11" x14ac:dyDescent="0.25">
      <c r="A70" s="9">
        <v>68</v>
      </c>
      <c r="B70" s="9" t="s">
        <v>621</v>
      </c>
      <c r="C70" s="9" t="s">
        <v>622</v>
      </c>
      <c r="D70" s="9" t="s">
        <v>82</v>
      </c>
      <c r="E70" s="9" t="s">
        <v>202</v>
      </c>
      <c r="F70" s="9" t="s">
        <v>173</v>
      </c>
      <c r="G70" s="27">
        <v>1</v>
      </c>
      <c r="H70" s="27"/>
      <c r="I70" s="10"/>
      <c r="J70" s="13">
        <f t="shared" si="4"/>
        <v>0</v>
      </c>
      <c r="K70" s="13">
        <f t="shared" si="5"/>
        <v>0</v>
      </c>
    </row>
    <row r="71" spans="1:11" x14ac:dyDescent="0.25">
      <c r="A71" s="9">
        <v>69</v>
      </c>
      <c r="B71" s="9" t="s">
        <v>623</v>
      </c>
      <c r="C71" s="9" t="s">
        <v>668</v>
      </c>
      <c r="D71" s="9" t="s">
        <v>141</v>
      </c>
      <c r="E71" s="9"/>
      <c r="F71" s="9" t="s">
        <v>669</v>
      </c>
      <c r="G71" s="27">
        <v>2</v>
      </c>
      <c r="H71" s="27"/>
      <c r="I71" s="10"/>
      <c r="J71" s="13">
        <f t="shared" si="4"/>
        <v>0</v>
      </c>
      <c r="K71" s="13">
        <f t="shared" si="5"/>
        <v>0</v>
      </c>
    </row>
    <row r="72" spans="1:11" x14ac:dyDescent="0.25">
      <c r="A72" s="9">
        <v>70</v>
      </c>
      <c r="B72" s="9" t="s">
        <v>623</v>
      </c>
      <c r="C72" s="9" t="s">
        <v>624</v>
      </c>
      <c r="D72" s="9" t="s">
        <v>141</v>
      </c>
      <c r="E72" s="9"/>
      <c r="F72" s="9" t="s">
        <v>669</v>
      </c>
      <c r="G72" s="27">
        <v>6</v>
      </c>
      <c r="H72" s="27"/>
      <c r="I72" s="10"/>
      <c r="J72" s="13">
        <f t="shared" si="4"/>
        <v>0</v>
      </c>
      <c r="K72" s="13">
        <f t="shared" si="5"/>
        <v>0</v>
      </c>
    </row>
    <row r="73" spans="1:11" x14ac:dyDescent="0.25">
      <c r="A73" s="9">
        <v>71</v>
      </c>
      <c r="B73" s="9" t="s">
        <v>105</v>
      </c>
      <c r="C73" s="9" t="s">
        <v>625</v>
      </c>
      <c r="D73" s="9" t="s">
        <v>126</v>
      </c>
      <c r="E73" s="9" t="s">
        <v>626</v>
      </c>
      <c r="F73" s="9" t="s">
        <v>627</v>
      </c>
      <c r="G73" s="27">
        <v>2</v>
      </c>
      <c r="H73" s="27"/>
      <c r="I73" s="10"/>
      <c r="J73" s="13">
        <f t="shared" si="4"/>
        <v>0</v>
      </c>
      <c r="K73" s="13">
        <f t="shared" si="5"/>
        <v>0</v>
      </c>
    </row>
    <row r="74" spans="1:11" x14ac:dyDescent="0.25">
      <c r="A74" s="9">
        <v>72</v>
      </c>
      <c r="B74" s="9" t="s">
        <v>105</v>
      </c>
      <c r="C74" s="9" t="s">
        <v>628</v>
      </c>
      <c r="D74" s="9" t="s">
        <v>82</v>
      </c>
      <c r="E74" s="9" t="s">
        <v>64</v>
      </c>
      <c r="F74" s="9" t="s">
        <v>1286</v>
      </c>
      <c r="G74" s="27">
        <v>16</v>
      </c>
      <c r="H74" s="27"/>
      <c r="I74" s="10"/>
      <c r="J74" s="13">
        <f t="shared" si="4"/>
        <v>0</v>
      </c>
      <c r="K74" s="13">
        <f t="shared" si="5"/>
        <v>0</v>
      </c>
    </row>
    <row r="75" spans="1:11" x14ac:dyDescent="0.25">
      <c r="A75" s="9">
        <v>73</v>
      </c>
      <c r="B75" s="9" t="s">
        <v>228</v>
      </c>
      <c r="C75" s="9" t="s">
        <v>629</v>
      </c>
      <c r="D75" s="9" t="s">
        <v>82</v>
      </c>
      <c r="E75" s="9" t="s">
        <v>630</v>
      </c>
      <c r="F75" s="9" t="s">
        <v>151</v>
      </c>
      <c r="G75" s="27">
        <v>68</v>
      </c>
      <c r="H75" s="27"/>
      <c r="I75" s="10"/>
      <c r="J75" s="13">
        <f t="shared" si="4"/>
        <v>0</v>
      </c>
      <c r="K75" s="13">
        <f t="shared" si="5"/>
        <v>0</v>
      </c>
    </row>
    <row r="76" spans="1:11" x14ac:dyDescent="0.25">
      <c r="A76" s="9">
        <v>74</v>
      </c>
      <c r="B76" s="9" t="s">
        <v>631</v>
      </c>
      <c r="C76" s="9" t="s">
        <v>632</v>
      </c>
      <c r="D76" s="9" t="s">
        <v>82</v>
      </c>
      <c r="E76" s="9" t="s">
        <v>92</v>
      </c>
      <c r="F76" s="9" t="s">
        <v>1280</v>
      </c>
      <c r="G76" s="27">
        <v>150</v>
      </c>
      <c r="H76" s="27"/>
      <c r="I76" s="10"/>
      <c r="J76" s="13">
        <f t="shared" si="4"/>
        <v>0</v>
      </c>
      <c r="K76" s="13">
        <f t="shared" si="5"/>
        <v>0</v>
      </c>
    </row>
    <row r="77" spans="1:11" x14ac:dyDescent="0.25">
      <c r="A77" s="9">
        <v>75</v>
      </c>
      <c r="B77" s="9" t="s">
        <v>633</v>
      </c>
      <c r="C77" s="9" t="s">
        <v>634</v>
      </c>
      <c r="D77" s="9" t="s">
        <v>187</v>
      </c>
      <c r="E77" s="9" t="s">
        <v>165</v>
      </c>
      <c r="F77" s="9" t="s">
        <v>635</v>
      </c>
      <c r="G77" s="27">
        <v>5</v>
      </c>
      <c r="H77" s="27"/>
      <c r="I77" s="10"/>
      <c r="J77" s="13">
        <f t="shared" si="4"/>
        <v>0</v>
      </c>
      <c r="K77" s="13">
        <f t="shared" si="5"/>
        <v>0</v>
      </c>
    </row>
    <row r="78" spans="1:11" x14ac:dyDescent="0.25">
      <c r="A78" s="9">
        <v>75</v>
      </c>
      <c r="B78" s="9" t="s">
        <v>633</v>
      </c>
      <c r="C78" s="9" t="s">
        <v>634</v>
      </c>
      <c r="D78" s="9" t="s">
        <v>187</v>
      </c>
      <c r="E78" s="9" t="s">
        <v>210</v>
      </c>
      <c r="F78" s="9" t="s">
        <v>635</v>
      </c>
      <c r="G78" s="27">
        <v>6</v>
      </c>
      <c r="H78" s="27"/>
      <c r="I78" s="10"/>
      <c r="J78" s="13">
        <f t="shared" si="4"/>
        <v>0</v>
      </c>
      <c r="K78" s="13">
        <f t="shared" si="5"/>
        <v>0</v>
      </c>
    </row>
    <row r="79" spans="1:11" x14ac:dyDescent="0.25">
      <c r="A79" s="9">
        <v>77</v>
      </c>
      <c r="B79" s="9" t="s">
        <v>636</v>
      </c>
      <c r="C79" s="9" t="s">
        <v>949</v>
      </c>
      <c r="D79" s="9" t="s">
        <v>68</v>
      </c>
      <c r="E79" s="9" t="s">
        <v>152</v>
      </c>
      <c r="F79" s="9" t="s">
        <v>173</v>
      </c>
      <c r="G79" s="27">
        <v>6</v>
      </c>
      <c r="H79" s="27"/>
      <c r="I79" s="10"/>
      <c r="J79" s="13">
        <f t="shared" si="4"/>
        <v>0</v>
      </c>
      <c r="K79" s="13">
        <f t="shared" si="5"/>
        <v>0</v>
      </c>
    </row>
    <row r="80" spans="1:11" x14ac:dyDescent="0.25">
      <c r="A80" s="9">
        <v>78</v>
      </c>
      <c r="B80" s="9" t="s">
        <v>956</v>
      </c>
      <c r="C80" s="9" t="s">
        <v>957</v>
      </c>
      <c r="D80" s="9" t="s">
        <v>954</v>
      </c>
      <c r="E80" s="9" t="s">
        <v>210</v>
      </c>
      <c r="F80" s="9" t="s">
        <v>151</v>
      </c>
      <c r="G80" s="27">
        <v>3</v>
      </c>
      <c r="H80" s="27"/>
      <c r="I80" s="10"/>
      <c r="J80" s="13">
        <f t="shared" si="4"/>
        <v>0</v>
      </c>
      <c r="K80" s="13">
        <f t="shared" si="5"/>
        <v>0</v>
      </c>
    </row>
    <row r="81" spans="1:11" x14ac:dyDescent="0.25">
      <c r="A81" s="9">
        <v>79</v>
      </c>
      <c r="B81" s="9" t="s">
        <v>637</v>
      </c>
      <c r="C81" s="9" t="s">
        <v>638</v>
      </c>
      <c r="D81" s="9" t="s">
        <v>68</v>
      </c>
      <c r="E81" s="9" t="s">
        <v>294</v>
      </c>
      <c r="F81" s="9" t="s">
        <v>319</v>
      </c>
      <c r="G81" s="27">
        <v>2</v>
      </c>
      <c r="H81" s="27"/>
      <c r="I81" s="10"/>
      <c r="J81" s="13">
        <f t="shared" si="4"/>
        <v>0</v>
      </c>
      <c r="K81" s="13">
        <f t="shared" si="5"/>
        <v>0</v>
      </c>
    </row>
    <row r="82" spans="1:11" x14ac:dyDescent="0.25">
      <c r="A82" s="9">
        <v>80</v>
      </c>
      <c r="B82" s="9" t="s">
        <v>640</v>
      </c>
      <c r="C82" s="9" t="s">
        <v>641</v>
      </c>
      <c r="D82" s="9" t="s">
        <v>532</v>
      </c>
      <c r="E82" s="9"/>
      <c r="F82" s="9" t="s">
        <v>642</v>
      </c>
      <c r="G82" s="27">
        <v>45</v>
      </c>
      <c r="H82" s="27"/>
      <c r="I82" s="10"/>
      <c r="J82" s="13">
        <f t="shared" si="4"/>
        <v>0</v>
      </c>
      <c r="K82" s="13">
        <f t="shared" si="5"/>
        <v>0</v>
      </c>
    </row>
    <row r="83" spans="1:11" x14ac:dyDescent="0.25">
      <c r="A83" s="9">
        <v>81</v>
      </c>
      <c r="B83" s="9" t="s">
        <v>649</v>
      </c>
      <c r="C83" s="9" t="s">
        <v>650</v>
      </c>
      <c r="D83" s="9" t="s">
        <v>82</v>
      </c>
      <c r="E83" s="9" t="s">
        <v>165</v>
      </c>
      <c r="F83" s="9" t="s">
        <v>566</v>
      </c>
      <c r="G83" s="27">
        <v>25</v>
      </c>
      <c r="H83" s="27"/>
      <c r="I83" s="10"/>
      <c r="J83" s="13">
        <f t="shared" si="4"/>
        <v>0</v>
      </c>
      <c r="K83" s="13">
        <f t="shared" si="5"/>
        <v>0</v>
      </c>
    </row>
    <row r="84" spans="1:11" x14ac:dyDescent="0.25">
      <c r="A84" s="9">
        <v>82</v>
      </c>
      <c r="B84" s="9" t="s">
        <v>649</v>
      </c>
      <c r="C84" s="9" t="s">
        <v>650</v>
      </c>
      <c r="D84" s="9" t="s">
        <v>82</v>
      </c>
      <c r="E84" s="9" t="s">
        <v>138</v>
      </c>
      <c r="F84" s="9" t="s">
        <v>173</v>
      </c>
      <c r="G84" s="27">
        <v>5</v>
      </c>
      <c r="H84" s="27"/>
      <c r="I84" s="10"/>
      <c r="J84" s="13">
        <f t="shared" si="4"/>
        <v>0</v>
      </c>
      <c r="K84" s="13">
        <f t="shared" si="5"/>
        <v>0</v>
      </c>
    </row>
    <row r="85" spans="1:11" x14ac:dyDescent="0.25">
      <c r="A85" s="9">
        <v>83</v>
      </c>
      <c r="B85" s="9" t="s">
        <v>322</v>
      </c>
      <c r="C85" s="9" t="s">
        <v>651</v>
      </c>
      <c r="D85" s="9" t="s">
        <v>126</v>
      </c>
      <c r="E85" s="9"/>
      <c r="F85" s="9" t="s">
        <v>18</v>
      </c>
      <c r="G85" s="27">
        <v>15</v>
      </c>
      <c r="H85" s="27"/>
      <c r="I85" s="10"/>
      <c r="J85" s="13">
        <f t="shared" si="4"/>
        <v>0</v>
      </c>
      <c r="K85" s="13">
        <f t="shared" si="5"/>
        <v>0</v>
      </c>
    </row>
    <row r="86" spans="1:11" x14ac:dyDescent="0.25">
      <c r="A86" s="9">
        <v>84</v>
      </c>
      <c r="B86" s="9" t="s">
        <v>322</v>
      </c>
      <c r="C86" s="9" t="s">
        <v>951</v>
      </c>
      <c r="D86" s="9" t="s">
        <v>82</v>
      </c>
      <c r="E86" s="9"/>
      <c r="F86" s="9" t="s">
        <v>173</v>
      </c>
      <c r="G86" s="27">
        <v>8</v>
      </c>
      <c r="H86" s="27"/>
      <c r="I86" s="10"/>
      <c r="J86" s="13">
        <f t="shared" si="4"/>
        <v>0</v>
      </c>
      <c r="K86" s="13">
        <f t="shared" si="5"/>
        <v>0</v>
      </c>
    </row>
    <row r="87" spans="1:11" x14ac:dyDescent="0.25">
      <c r="A87" s="9">
        <v>85</v>
      </c>
      <c r="B87" s="9" t="s">
        <v>652</v>
      </c>
      <c r="C87" s="9" t="s">
        <v>653</v>
      </c>
      <c r="D87" s="9" t="s">
        <v>141</v>
      </c>
      <c r="E87" s="9" t="s">
        <v>210</v>
      </c>
      <c r="F87" s="9" t="s">
        <v>1287</v>
      </c>
      <c r="G87" s="27">
        <v>10</v>
      </c>
      <c r="H87" s="27"/>
      <c r="I87" s="10"/>
      <c r="J87" s="13">
        <f t="shared" si="4"/>
        <v>0</v>
      </c>
      <c r="K87" s="13">
        <f t="shared" si="5"/>
        <v>0</v>
      </c>
    </row>
    <row r="88" spans="1:11" x14ac:dyDescent="0.25">
      <c r="A88" s="9">
        <v>86</v>
      </c>
      <c r="B88" s="9" t="s">
        <v>20</v>
      </c>
      <c r="C88" s="9" t="s">
        <v>654</v>
      </c>
      <c r="D88" s="9" t="s">
        <v>82</v>
      </c>
      <c r="E88" s="9" t="s">
        <v>517</v>
      </c>
      <c r="F88" s="9" t="s">
        <v>1277</v>
      </c>
      <c r="G88" s="27">
        <v>12</v>
      </c>
      <c r="H88" s="27"/>
      <c r="I88" s="10"/>
      <c r="J88" s="13">
        <f t="shared" si="4"/>
        <v>0</v>
      </c>
      <c r="K88" s="13">
        <f t="shared" si="5"/>
        <v>0</v>
      </c>
    </row>
    <row r="89" spans="1:11" x14ac:dyDescent="0.25">
      <c r="A89" s="9">
        <v>87</v>
      </c>
      <c r="B89" s="9" t="s">
        <v>931</v>
      </c>
      <c r="C89" s="9" t="s">
        <v>932</v>
      </c>
      <c r="D89" s="9" t="s">
        <v>82</v>
      </c>
      <c r="E89" s="9" t="s">
        <v>1198</v>
      </c>
      <c r="F89" s="9" t="s">
        <v>319</v>
      </c>
      <c r="G89" s="27">
        <v>5</v>
      </c>
      <c r="H89" s="27"/>
      <c r="I89" s="10"/>
      <c r="J89" s="13">
        <f t="shared" si="4"/>
        <v>0</v>
      </c>
      <c r="K89" s="13">
        <f t="shared" si="5"/>
        <v>0</v>
      </c>
    </row>
    <row r="90" spans="1:11" x14ac:dyDescent="0.25">
      <c r="A90" s="9">
        <v>88</v>
      </c>
      <c r="B90" s="9" t="s">
        <v>655</v>
      </c>
      <c r="C90" s="9" t="s">
        <v>656</v>
      </c>
      <c r="D90" s="9" t="s">
        <v>68</v>
      </c>
      <c r="E90" s="9" t="s">
        <v>210</v>
      </c>
      <c r="F90" s="9" t="s">
        <v>139</v>
      </c>
      <c r="G90" s="27">
        <v>36</v>
      </c>
      <c r="H90" s="27"/>
      <c r="I90" s="10"/>
      <c r="J90" s="13">
        <f t="shared" si="4"/>
        <v>0</v>
      </c>
      <c r="K90" s="13">
        <f t="shared" si="5"/>
        <v>0</v>
      </c>
    </row>
    <row r="91" spans="1:11" x14ac:dyDescent="0.25">
      <c r="A91" s="9">
        <v>89</v>
      </c>
      <c r="B91" s="9" t="s">
        <v>657</v>
      </c>
      <c r="C91" s="9" t="s">
        <v>658</v>
      </c>
      <c r="D91" s="9" t="s">
        <v>82</v>
      </c>
      <c r="E91" s="9" t="s">
        <v>150</v>
      </c>
      <c r="F91" s="9" t="s">
        <v>1012</v>
      </c>
      <c r="G91" s="27">
        <v>2</v>
      </c>
      <c r="H91" s="27"/>
      <c r="I91" s="10"/>
      <c r="J91" s="13">
        <f t="shared" si="4"/>
        <v>0</v>
      </c>
      <c r="K91" s="13">
        <f t="shared" si="5"/>
        <v>0</v>
      </c>
    </row>
    <row r="92" spans="1:11" x14ac:dyDescent="0.25">
      <c r="A92" s="9">
        <v>90</v>
      </c>
      <c r="B92" s="9" t="s">
        <v>659</v>
      </c>
      <c r="C92" s="9" t="s">
        <v>660</v>
      </c>
      <c r="D92" s="9" t="s">
        <v>82</v>
      </c>
      <c r="E92" s="9" t="s">
        <v>92</v>
      </c>
      <c r="F92" s="9" t="s">
        <v>566</v>
      </c>
      <c r="G92" s="27">
        <v>22</v>
      </c>
      <c r="H92" s="27"/>
      <c r="I92" s="10"/>
      <c r="J92" s="13">
        <f t="shared" si="4"/>
        <v>0</v>
      </c>
      <c r="K92" s="13">
        <f t="shared" si="5"/>
        <v>0</v>
      </c>
    </row>
    <row r="93" spans="1:11" x14ac:dyDescent="0.25">
      <c r="A93" s="9">
        <v>91</v>
      </c>
      <c r="B93" s="9" t="s">
        <v>944</v>
      </c>
      <c r="C93" s="9" t="s">
        <v>945</v>
      </c>
      <c r="D93" s="9" t="s">
        <v>68</v>
      </c>
      <c r="E93" s="9"/>
      <c r="F93" s="9" t="s">
        <v>319</v>
      </c>
      <c r="G93" s="27">
        <v>40</v>
      </c>
      <c r="H93" s="27"/>
      <c r="I93" s="10"/>
      <c r="J93" s="13">
        <f t="shared" si="4"/>
        <v>0</v>
      </c>
      <c r="K93" s="13">
        <f t="shared" si="5"/>
        <v>0</v>
      </c>
    </row>
    <row r="95" spans="1:11" x14ac:dyDescent="0.25">
      <c r="B95" s="57" t="s">
        <v>1261</v>
      </c>
      <c r="C95" s="57"/>
      <c r="D95" s="57"/>
      <c r="E95" s="57"/>
      <c r="F95" s="57"/>
      <c r="G95" s="57"/>
      <c r="H95" s="57"/>
      <c r="I95" s="57"/>
      <c r="J95" s="57"/>
      <c r="K95" s="57"/>
    </row>
    <row r="96" spans="1:11" x14ac:dyDescent="0.25">
      <c r="B96" s="57"/>
      <c r="C96" s="57"/>
      <c r="D96" s="57"/>
      <c r="E96" s="57"/>
      <c r="F96" s="57"/>
      <c r="G96" s="57"/>
      <c r="H96" s="57"/>
      <c r="I96" s="57"/>
      <c r="J96" s="57"/>
      <c r="K96" s="57"/>
    </row>
    <row r="97" spans="2:11" x14ac:dyDescent="0.25">
      <c r="B97" s="57"/>
      <c r="C97" s="57"/>
      <c r="D97" s="57"/>
      <c r="E97" s="57"/>
      <c r="F97" s="57"/>
      <c r="G97" s="57"/>
      <c r="H97" s="57"/>
      <c r="I97" s="57"/>
      <c r="J97" s="57"/>
      <c r="K97" s="57"/>
    </row>
    <row r="98" spans="2:11" x14ac:dyDescent="0.25">
      <c r="B98" s="57"/>
      <c r="C98" s="57"/>
      <c r="D98" s="57"/>
      <c r="E98" s="57"/>
      <c r="F98" s="57"/>
      <c r="G98" s="57"/>
      <c r="H98" s="57"/>
      <c r="I98" s="57"/>
      <c r="J98" s="57"/>
      <c r="K98" s="57"/>
    </row>
    <row r="99" spans="2:11" x14ac:dyDescent="0.25">
      <c r="B99" s="57"/>
      <c r="C99" s="57"/>
      <c r="D99" s="57"/>
      <c r="E99" s="57"/>
      <c r="F99" s="57"/>
      <c r="G99" s="57"/>
      <c r="H99" s="57"/>
      <c r="I99" s="57"/>
      <c r="J99" s="57"/>
      <c r="K99" s="57"/>
    </row>
    <row r="100" spans="2:11" x14ac:dyDescent="0.25">
      <c r="B100" s="57"/>
      <c r="C100" s="57"/>
      <c r="D100" s="57"/>
      <c r="E100" s="57"/>
      <c r="F100" s="57"/>
      <c r="G100" s="57"/>
      <c r="H100" s="57"/>
      <c r="I100" s="57"/>
      <c r="J100" s="57"/>
      <c r="K100" s="57"/>
    </row>
    <row r="101" spans="2:11" x14ac:dyDescent="0.25">
      <c r="B101" s="57"/>
      <c r="C101" s="57"/>
      <c r="D101" s="57"/>
      <c r="E101" s="57"/>
      <c r="F101" s="57"/>
      <c r="G101" s="57"/>
      <c r="H101" s="57"/>
      <c r="I101" s="57"/>
      <c r="J101" s="57"/>
      <c r="K101" s="57"/>
    </row>
  </sheetData>
  <mergeCells count="1">
    <mergeCell ref="B95:K10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H3" sqref="H3:I7"/>
    </sheetView>
  </sheetViews>
  <sheetFormatPr defaultRowHeight="15" x14ac:dyDescent="0.25"/>
  <cols>
    <col min="2" max="2" width="32.140625" customWidth="1"/>
    <col min="3" max="3" width="22.28515625" customWidth="1"/>
    <col min="4" max="4" width="20.5703125" customWidth="1"/>
    <col min="5" max="5" width="15.85546875" customWidth="1"/>
    <col min="6" max="6" width="18.42578125" customWidth="1"/>
    <col min="8" max="8" width="11.85546875" customWidth="1"/>
    <col min="9" max="9" width="18.28515625" customWidth="1"/>
  </cols>
  <sheetData>
    <row r="1" spans="1:11" x14ac:dyDescent="0.25">
      <c r="B1" s="8">
        <f>'26LEKI DOUSTNE'!B1+1</f>
        <v>27</v>
      </c>
      <c r="C1" t="s">
        <v>1313</v>
      </c>
      <c r="J1" s="12">
        <f>SUM(J3:J7)</f>
        <v>0</v>
      </c>
      <c r="K1" s="12">
        <f>SUM(K3:K7)</f>
        <v>0</v>
      </c>
    </row>
    <row r="2" spans="1:11" s="6" customFormat="1" ht="30" x14ac:dyDescent="0.25">
      <c r="A2" s="14" t="s">
        <v>0</v>
      </c>
      <c r="B2" s="14" t="s">
        <v>1249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ht="45" x14ac:dyDescent="0.25">
      <c r="A3" s="9">
        <v>1</v>
      </c>
      <c r="B3" s="18" t="s">
        <v>1254</v>
      </c>
      <c r="C3" s="9" t="s">
        <v>1242</v>
      </c>
      <c r="D3" s="9" t="s">
        <v>719</v>
      </c>
      <c r="E3" s="9" t="s">
        <v>1241</v>
      </c>
      <c r="F3" s="9" t="s">
        <v>1243</v>
      </c>
      <c r="G3" s="9">
        <v>2</v>
      </c>
      <c r="H3" s="9"/>
      <c r="I3" s="10"/>
      <c r="J3" s="13">
        <f>ROUND(H3*G3,2)</f>
        <v>0</v>
      </c>
      <c r="K3" s="13">
        <f>ROUND(J3*(1+I3),2)</f>
        <v>0</v>
      </c>
    </row>
    <row r="4" spans="1:11" x14ac:dyDescent="0.25">
      <c r="A4" s="9">
        <v>2</v>
      </c>
      <c r="B4" s="32" t="s">
        <v>1250</v>
      </c>
      <c r="C4" s="9" t="s">
        <v>1244</v>
      </c>
      <c r="D4" s="9" t="s">
        <v>1245</v>
      </c>
      <c r="E4" s="9" t="s">
        <v>1246</v>
      </c>
      <c r="F4" s="9" t="s">
        <v>1243</v>
      </c>
      <c r="G4" s="9">
        <v>7</v>
      </c>
      <c r="H4" s="9"/>
      <c r="I4" s="10"/>
      <c r="J4" s="13">
        <f>ROUND(H4*G4,2)</f>
        <v>0</v>
      </c>
      <c r="K4" s="13">
        <f>ROUND(J4*(1+I4),2)</f>
        <v>0</v>
      </c>
    </row>
    <row r="5" spans="1:11" ht="45" x14ac:dyDescent="0.25">
      <c r="A5" s="9">
        <v>3</v>
      </c>
      <c r="B5" s="18" t="s">
        <v>1253</v>
      </c>
      <c r="C5" s="9" t="s">
        <v>1251</v>
      </c>
      <c r="D5" s="9" t="s">
        <v>719</v>
      </c>
      <c r="E5" s="9" t="s">
        <v>1247</v>
      </c>
      <c r="F5" s="9" t="s">
        <v>1243</v>
      </c>
      <c r="G5" s="9">
        <v>5</v>
      </c>
      <c r="H5" s="9"/>
      <c r="I5" s="10"/>
      <c r="J5" s="13">
        <f>ROUND(H5*G5,2)</f>
        <v>0</v>
      </c>
      <c r="K5" s="13">
        <f>ROUND(J5*(1+I5),2)</f>
        <v>0</v>
      </c>
    </row>
    <row r="6" spans="1:11" ht="105" x14ac:dyDescent="0.25">
      <c r="A6" s="9">
        <v>4</v>
      </c>
      <c r="B6" s="18" t="s">
        <v>1252</v>
      </c>
      <c r="C6" s="9" t="s">
        <v>1240</v>
      </c>
      <c r="D6" s="9" t="s">
        <v>719</v>
      </c>
      <c r="E6" s="9" t="s">
        <v>1241</v>
      </c>
      <c r="F6" s="9" t="s">
        <v>684</v>
      </c>
      <c r="G6" s="9">
        <v>50</v>
      </c>
      <c r="H6" s="9"/>
      <c r="I6" s="10"/>
      <c r="J6" s="13">
        <f>ROUND(H6*G6,2)</f>
        <v>0</v>
      </c>
      <c r="K6" s="13">
        <f>ROUND(J6*(1+I6),2)</f>
        <v>0</v>
      </c>
    </row>
    <row r="7" spans="1:11" ht="105" x14ac:dyDescent="0.25">
      <c r="A7" s="9">
        <v>5</v>
      </c>
      <c r="B7" s="18" t="s">
        <v>1252</v>
      </c>
      <c r="C7" s="9" t="s">
        <v>1240</v>
      </c>
      <c r="D7" s="9" t="s">
        <v>719</v>
      </c>
      <c r="E7" s="9" t="s">
        <v>1248</v>
      </c>
      <c r="F7" s="9" t="s">
        <v>684</v>
      </c>
      <c r="G7" s="9">
        <v>20</v>
      </c>
      <c r="H7" s="9"/>
      <c r="I7" s="10"/>
      <c r="J7" s="13">
        <f>ROUND(H7*G7,2)</f>
        <v>0</v>
      </c>
      <c r="K7" s="13">
        <f>ROUND(J7*(1+I7),2)</f>
        <v>0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H3" sqref="H3:I5"/>
    </sheetView>
  </sheetViews>
  <sheetFormatPr defaultRowHeight="15" x14ac:dyDescent="0.25"/>
  <cols>
    <col min="2" max="2" width="61" customWidth="1"/>
    <col min="3" max="3" width="38.5703125" customWidth="1"/>
    <col min="4" max="4" width="19.5703125" customWidth="1"/>
    <col min="5" max="5" width="14.28515625" customWidth="1"/>
    <col min="6" max="6" width="16.5703125" customWidth="1"/>
    <col min="9" max="9" width="11.7109375" customWidth="1"/>
  </cols>
  <sheetData>
    <row r="1" spans="1:11" x14ac:dyDescent="0.25">
      <c r="B1" s="8">
        <f>'27OPATRUNKI JAŁOWE'!B1+1</f>
        <v>28</v>
      </c>
      <c r="C1" t="s">
        <v>1314</v>
      </c>
      <c r="J1" s="12">
        <f>SUM(J3:J5)</f>
        <v>0</v>
      </c>
      <c r="K1" s="12">
        <f>SUM(K3:K5)</f>
        <v>0</v>
      </c>
    </row>
    <row r="2" spans="1:11" s="6" customFormat="1" ht="30" x14ac:dyDescent="0.25">
      <c r="A2" s="14" t="s">
        <v>0</v>
      </c>
      <c r="B2" s="14" t="s">
        <v>1270</v>
      </c>
      <c r="C2" s="14" t="s">
        <v>12</v>
      </c>
      <c r="D2" s="20" t="s">
        <v>13</v>
      </c>
      <c r="E2" s="20" t="s">
        <v>1119</v>
      </c>
      <c r="F2" s="20" t="s">
        <v>1120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ht="30" x14ac:dyDescent="0.25">
      <c r="A3" s="9">
        <v>1</v>
      </c>
      <c r="B3" s="18" t="s">
        <v>1123</v>
      </c>
      <c r="C3" s="9" t="s">
        <v>691</v>
      </c>
      <c r="D3" s="9" t="s">
        <v>677</v>
      </c>
      <c r="E3" s="9" t="s">
        <v>794</v>
      </c>
      <c r="F3" s="9" t="s">
        <v>692</v>
      </c>
      <c r="G3" s="27">
        <v>70</v>
      </c>
      <c r="H3" s="9"/>
      <c r="I3" s="10"/>
      <c r="J3" s="13">
        <f>ROUND(H3*G3,2)</f>
        <v>0</v>
      </c>
      <c r="K3" s="13">
        <f>ROUND(J3*(1+I3),2)</f>
        <v>0</v>
      </c>
    </row>
    <row r="4" spans="1:11" x14ac:dyDescent="0.25">
      <c r="A4" s="9">
        <v>2</v>
      </c>
      <c r="B4" s="18" t="s">
        <v>1124</v>
      </c>
      <c r="C4" s="9" t="s">
        <v>1125</v>
      </c>
      <c r="D4" s="9" t="s">
        <v>1126</v>
      </c>
      <c r="E4" s="9" t="s">
        <v>1127</v>
      </c>
      <c r="F4" s="9" t="s">
        <v>692</v>
      </c>
      <c r="G4" s="27">
        <v>400</v>
      </c>
      <c r="H4" s="9"/>
      <c r="I4" s="10"/>
      <c r="J4" s="13">
        <f>ROUND(H4*G4,2)</f>
        <v>0</v>
      </c>
      <c r="K4" s="13">
        <f>ROUND(J4*(1+I4),2)</f>
        <v>0</v>
      </c>
    </row>
    <row r="5" spans="1:11" ht="30" x14ac:dyDescent="0.25">
      <c r="A5" s="9">
        <v>3</v>
      </c>
      <c r="B5" s="18" t="s">
        <v>1133</v>
      </c>
      <c r="C5" s="9"/>
      <c r="D5" s="9"/>
      <c r="E5" s="9" t="s">
        <v>695</v>
      </c>
      <c r="F5" s="9" t="s">
        <v>1110</v>
      </c>
      <c r="G5" s="27">
        <v>420</v>
      </c>
      <c r="H5" s="9"/>
      <c r="I5" s="10"/>
      <c r="J5" s="13">
        <f>ROUND(H5*G5,2)</f>
        <v>0</v>
      </c>
      <c r="K5" s="13">
        <f>ROUND(J5*(1+I5),2)</f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B9" sqref="B9:G11"/>
    </sheetView>
  </sheetViews>
  <sheetFormatPr defaultRowHeight="15" x14ac:dyDescent="0.25"/>
  <cols>
    <col min="2" max="2" width="45.28515625" customWidth="1"/>
    <col min="3" max="3" width="58.7109375" customWidth="1"/>
    <col min="4" max="4" width="17.85546875" style="1" customWidth="1"/>
    <col min="5" max="5" width="9.140625" style="1"/>
    <col min="7" max="7" width="14.28515625" customWidth="1"/>
  </cols>
  <sheetData>
    <row r="1" spans="1:11" x14ac:dyDescent="0.25">
      <c r="B1" s="8">
        <f>'28PODKŁADY J.U.'!B1+1</f>
        <v>29</v>
      </c>
      <c r="C1" t="s">
        <v>1315</v>
      </c>
      <c r="J1" s="12">
        <f>SUM(H3:H5)</f>
        <v>0</v>
      </c>
      <c r="K1" s="12">
        <f>SUM(I3:I5)</f>
        <v>0</v>
      </c>
    </row>
    <row r="2" spans="1:11" s="6" customFormat="1" ht="30" x14ac:dyDescent="0.25">
      <c r="A2" s="14" t="s">
        <v>0</v>
      </c>
      <c r="B2" s="14" t="s">
        <v>1114</v>
      </c>
      <c r="C2" s="14" t="s">
        <v>1115</v>
      </c>
      <c r="D2" s="20" t="s">
        <v>1120</v>
      </c>
      <c r="E2" s="20" t="s">
        <v>24</v>
      </c>
      <c r="F2" s="20" t="s">
        <v>22</v>
      </c>
      <c r="G2" s="16" t="s">
        <v>1292</v>
      </c>
      <c r="H2" s="16" t="s">
        <v>23</v>
      </c>
      <c r="I2" s="16" t="s">
        <v>1293</v>
      </c>
    </row>
    <row r="3" spans="1:11" ht="90" x14ac:dyDescent="0.25">
      <c r="A3" s="22">
        <v>1</v>
      </c>
      <c r="B3" s="22" t="s">
        <v>1116</v>
      </c>
      <c r="C3" s="18" t="s">
        <v>1117</v>
      </c>
      <c r="D3" s="32" t="s">
        <v>1112</v>
      </c>
      <c r="E3" s="32">
        <v>240</v>
      </c>
      <c r="F3" s="9"/>
      <c r="G3" s="10"/>
      <c r="H3" s="13">
        <f>ROUND(F3*E3,2)</f>
        <v>0</v>
      </c>
      <c r="I3" s="13">
        <f>ROUND(H3*(1+G3),2)</f>
        <v>0</v>
      </c>
    </row>
    <row r="4" spans="1:11" ht="45" x14ac:dyDescent="0.25">
      <c r="A4" s="9">
        <v>2</v>
      </c>
      <c r="B4" s="22" t="s">
        <v>1121</v>
      </c>
      <c r="C4" s="18" t="s">
        <v>1122</v>
      </c>
      <c r="D4" s="22" t="s">
        <v>1110</v>
      </c>
      <c r="E4" s="22">
        <v>60</v>
      </c>
      <c r="F4" s="33"/>
      <c r="G4" s="10"/>
      <c r="H4" s="13">
        <f>ROUND(F4*E4,2)</f>
        <v>0</v>
      </c>
      <c r="I4" s="13">
        <f>ROUND(H4*(1+G4),2)</f>
        <v>0</v>
      </c>
    </row>
    <row r="5" spans="1:11" ht="15" customHeight="1" x14ac:dyDescent="0.25">
      <c r="A5" s="9">
        <v>3</v>
      </c>
      <c r="B5" s="22" t="s">
        <v>1111</v>
      </c>
      <c r="C5" s="23" t="s">
        <v>1113</v>
      </c>
      <c r="D5" s="22" t="s">
        <v>1112</v>
      </c>
      <c r="E5" s="22">
        <v>30</v>
      </c>
      <c r="F5" s="22"/>
      <c r="G5" s="10"/>
      <c r="H5" s="13">
        <f>ROUND(F5*E5,2)</f>
        <v>0</v>
      </c>
      <c r="I5" s="13">
        <f>ROUND(H5*(1+G5),2)</f>
        <v>0</v>
      </c>
    </row>
    <row r="6" spans="1:11" ht="61.5" customHeight="1" x14ac:dyDescent="0.25">
      <c r="B6" s="4"/>
      <c r="C6" s="2"/>
      <c r="D6" s="4"/>
      <c r="E6" s="4"/>
      <c r="F6" s="4"/>
      <c r="G6" s="1"/>
    </row>
    <row r="7" spans="1:11" x14ac:dyDescent="0.25">
      <c r="B7" s="4"/>
      <c r="C7" s="2"/>
      <c r="D7" s="4"/>
      <c r="E7" s="4"/>
      <c r="F7" s="4"/>
      <c r="G7" s="1"/>
    </row>
    <row r="9" spans="1:11" ht="15" customHeight="1" x14ac:dyDescent="0.25">
      <c r="B9" s="60" t="s">
        <v>1290</v>
      </c>
      <c r="C9" s="60"/>
      <c r="D9" s="60"/>
      <c r="E9" s="60"/>
      <c r="F9" s="60"/>
      <c r="G9" s="60"/>
    </row>
    <row r="10" spans="1:11" x14ac:dyDescent="0.25">
      <c r="B10" s="60"/>
      <c r="C10" s="60"/>
      <c r="D10" s="60"/>
      <c r="E10" s="60"/>
      <c r="F10" s="60"/>
      <c r="G10" s="60"/>
    </row>
    <row r="11" spans="1:11" x14ac:dyDescent="0.25">
      <c r="B11" s="60"/>
      <c r="C11" s="60"/>
      <c r="D11" s="60"/>
      <c r="E11" s="60"/>
      <c r="F11" s="60"/>
      <c r="G11" s="60"/>
    </row>
  </sheetData>
  <mergeCells count="1">
    <mergeCell ref="B9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H3" sqref="H3:I5"/>
    </sheetView>
  </sheetViews>
  <sheetFormatPr defaultRowHeight="15" x14ac:dyDescent="0.25"/>
  <cols>
    <col min="2" max="2" width="24.140625" customWidth="1"/>
    <col min="3" max="3" width="21.7109375" customWidth="1"/>
    <col min="5" max="5" width="19.5703125" customWidth="1"/>
    <col min="6" max="6" width="24" customWidth="1"/>
  </cols>
  <sheetData>
    <row r="1" spans="1:11" x14ac:dyDescent="0.25">
      <c r="B1" s="8">
        <f>'2ENOXAPARIN'!B1+1</f>
        <v>3</v>
      </c>
      <c r="C1" t="s">
        <v>32</v>
      </c>
      <c r="J1" s="12">
        <f>SUM(J3:J5)</f>
        <v>0</v>
      </c>
      <c r="K1" s="12">
        <f>SUM(K3:K5)</f>
        <v>0</v>
      </c>
    </row>
    <row r="2" spans="1:11" s="3" customFormat="1" ht="30" x14ac:dyDescent="0.25">
      <c r="A2" s="19" t="s">
        <v>0</v>
      </c>
      <c r="B2" s="19" t="s">
        <v>11</v>
      </c>
      <c r="C2" s="14" t="s">
        <v>984</v>
      </c>
      <c r="D2" s="15" t="s">
        <v>13</v>
      </c>
      <c r="E2" s="15" t="s">
        <v>14</v>
      </c>
      <c r="F2" s="15" t="s">
        <v>21</v>
      </c>
      <c r="G2" s="15" t="s">
        <v>24</v>
      </c>
      <c r="H2" s="15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32</v>
      </c>
      <c r="C3" s="9" t="s">
        <v>33</v>
      </c>
      <c r="D3" s="9" t="s">
        <v>1</v>
      </c>
      <c r="E3" s="9" t="s">
        <v>34</v>
      </c>
      <c r="F3" s="9" t="s">
        <v>31</v>
      </c>
      <c r="G3" s="9">
        <v>165</v>
      </c>
      <c r="H3" s="9"/>
      <c r="I3" s="10"/>
      <c r="J3" s="13">
        <f>ROUND(H3*G3,2)</f>
        <v>0</v>
      </c>
      <c r="K3" s="13">
        <f>ROUND(J3*(1+I3),2)</f>
        <v>0</v>
      </c>
    </row>
    <row r="4" spans="1:11" x14ac:dyDescent="0.25">
      <c r="A4" s="9">
        <v>2</v>
      </c>
      <c r="B4" s="9" t="s">
        <v>32</v>
      </c>
      <c r="C4" s="9" t="s">
        <v>33</v>
      </c>
      <c r="D4" s="9" t="s">
        <v>1</v>
      </c>
      <c r="E4" s="9" t="s">
        <v>35</v>
      </c>
      <c r="F4" s="9" t="s">
        <v>31</v>
      </c>
      <c r="G4" s="9">
        <v>92</v>
      </c>
      <c r="H4" s="9"/>
      <c r="I4" s="10"/>
      <c r="J4" s="13">
        <f>ROUND(H4*G4,2)</f>
        <v>0</v>
      </c>
      <c r="K4" s="13">
        <f>ROUND(J4*(1+I4),2)</f>
        <v>0</v>
      </c>
    </row>
    <row r="5" spans="1:11" x14ac:dyDescent="0.25">
      <c r="A5" s="9">
        <v>3</v>
      </c>
      <c r="B5" s="9" t="s">
        <v>32</v>
      </c>
      <c r="C5" s="9" t="s">
        <v>33</v>
      </c>
      <c r="D5" s="9" t="s">
        <v>1</v>
      </c>
      <c r="E5" s="9" t="s">
        <v>36</v>
      </c>
      <c r="F5" s="9" t="s">
        <v>31</v>
      </c>
      <c r="G5" s="9">
        <v>15</v>
      </c>
      <c r="H5" s="9"/>
      <c r="I5" s="10"/>
      <c r="J5" s="13">
        <f>ROUND(H5*G5,2)</f>
        <v>0</v>
      </c>
      <c r="K5" s="13">
        <f>ROUND(J5*(1+I5),2)</f>
        <v>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opLeftCell="C1" workbookViewId="0">
      <selection activeCell="F39" sqref="F39"/>
    </sheetView>
  </sheetViews>
  <sheetFormatPr defaultRowHeight="15" x14ac:dyDescent="0.25"/>
  <cols>
    <col min="2" max="2" width="72.5703125" customWidth="1"/>
    <col min="3" max="3" width="48.7109375" customWidth="1"/>
    <col min="4" max="4" width="18.42578125" customWidth="1"/>
    <col min="5" max="5" width="42.5703125" customWidth="1"/>
    <col min="6" max="6" width="14.85546875" customWidth="1"/>
    <col min="7" max="7" width="11.42578125" customWidth="1"/>
    <col min="10" max="11" width="10" bestFit="1" customWidth="1"/>
  </cols>
  <sheetData>
    <row r="1" spans="1:11" x14ac:dyDescent="0.25">
      <c r="B1" s="8">
        <f>'29ZESTAWY DO ARTROSKOPII'!B1+1</f>
        <v>30</v>
      </c>
      <c r="C1" t="s">
        <v>1316</v>
      </c>
      <c r="J1" s="12">
        <f>SUM(J3:J54)</f>
        <v>0</v>
      </c>
      <c r="K1" s="12">
        <f>SUM(K3:K54)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1119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742</v>
      </c>
      <c r="C3" s="9" t="s">
        <v>742</v>
      </c>
      <c r="D3" s="9" t="s">
        <v>719</v>
      </c>
      <c r="E3" s="9"/>
      <c r="F3" s="9" t="s">
        <v>684</v>
      </c>
      <c r="G3" s="24">
        <v>100</v>
      </c>
      <c r="H3" s="24"/>
      <c r="I3" s="10"/>
      <c r="J3" s="13">
        <f t="shared" ref="J3:J34" si="0">ROUND(H3*G3,2)</f>
        <v>0</v>
      </c>
      <c r="K3" s="13">
        <f t="shared" ref="K3:K34" si="1">ROUND(J3*(1+I3),2)</f>
        <v>0</v>
      </c>
    </row>
    <row r="4" spans="1:11" x14ac:dyDescent="0.25">
      <c r="A4" s="61">
        <v>2</v>
      </c>
      <c r="B4" s="62" t="s">
        <v>1108</v>
      </c>
      <c r="C4" s="9" t="s">
        <v>1118</v>
      </c>
      <c r="D4" s="9" t="s">
        <v>1109</v>
      </c>
      <c r="E4" s="9" t="s">
        <v>1131</v>
      </c>
      <c r="F4" s="9" t="s">
        <v>1110</v>
      </c>
      <c r="G4" s="24">
        <v>45</v>
      </c>
      <c r="H4" s="24"/>
      <c r="I4" s="10"/>
      <c r="J4" s="13">
        <f t="shared" si="0"/>
        <v>0</v>
      </c>
      <c r="K4" s="13">
        <f t="shared" si="1"/>
        <v>0</v>
      </c>
    </row>
    <row r="5" spans="1:11" x14ac:dyDescent="0.25">
      <c r="A5" s="61"/>
      <c r="B5" s="62"/>
      <c r="C5" s="9" t="s">
        <v>1118</v>
      </c>
      <c r="D5" s="9" t="s">
        <v>1109</v>
      </c>
      <c r="E5" s="9" t="s">
        <v>1132</v>
      </c>
      <c r="F5" s="9" t="s">
        <v>1110</v>
      </c>
      <c r="G5" s="34">
        <v>15</v>
      </c>
      <c r="H5" s="24"/>
      <c r="I5" s="10"/>
      <c r="J5" s="13">
        <f t="shared" si="0"/>
        <v>0</v>
      </c>
      <c r="K5" s="13">
        <f t="shared" si="1"/>
        <v>0</v>
      </c>
    </row>
    <row r="6" spans="1:11" x14ac:dyDescent="0.25">
      <c r="A6" s="9">
        <v>3</v>
      </c>
      <c r="B6" s="9" t="s">
        <v>743</v>
      </c>
      <c r="C6" s="9" t="s">
        <v>718</v>
      </c>
      <c r="D6" s="9" t="s">
        <v>719</v>
      </c>
      <c r="E6" s="9" t="s">
        <v>720</v>
      </c>
      <c r="F6" s="9" t="s">
        <v>684</v>
      </c>
      <c r="G6" s="24">
        <v>6</v>
      </c>
      <c r="H6" s="24"/>
      <c r="I6" s="10"/>
      <c r="J6" s="13">
        <f t="shared" si="0"/>
        <v>0</v>
      </c>
      <c r="K6" s="13">
        <f t="shared" si="1"/>
        <v>0</v>
      </c>
    </row>
    <row r="7" spans="1:11" x14ac:dyDescent="0.25">
      <c r="A7" s="9">
        <v>4</v>
      </c>
      <c r="B7" s="9" t="s">
        <v>743</v>
      </c>
      <c r="C7" s="9" t="s">
        <v>718</v>
      </c>
      <c r="D7" s="9" t="s">
        <v>719</v>
      </c>
      <c r="E7" s="9" t="s">
        <v>741</v>
      </c>
      <c r="F7" s="9" t="s">
        <v>684</v>
      </c>
      <c r="G7" s="24">
        <v>3</v>
      </c>
      <c r="H7" s="24"/>
      <c r="I7" s="10"/>
      <c r="J7" s="13">
        <f t="shared" si="0"/>
        <v>0</v>
      </c>
      <c r="K7" s="13">
        <f t="shared" si="1"/>
        <v>0</v>
      </c>
    </row>
    <row r="8" spans="1:11" x14ac:dyDescent="0.25">
      <c r="A8" s="9">
        <v>5</v>
      </c>
      <c r="B8" s="9" t="s">
        <v>744</v>
      </c>
      <c r="C8" s="9" t="s">
        <v>712</v>
      </c>
      <c r="D8" s="9" t="s">
        <v>713</v>
      </c>
      <c r="E8" s="9" t="s">
        <v>714</v>
      </c>
      <c r="F8" s="9" t="s">
        <v>715</v>
      </c>
      <c r="G8" s="24">
        <v>36</v>
      </c>
      <c r="H8" s="24"/>
      <c r="I8" s="10"/>
      <c r="J8" s="13">
        <f t="shared" si="0"/>
        <v>0</v>
      </c>
      <c r="K8" s="13">
        <f t="shared" si="1"/>
        <v>0</v>
      </c>
    </row>
    <row r="9" spans="1:11" x14ac:dyDescent="0.25">
      <c r="A9" s="9">
        <v>6</v>
      </c>
      <c r="B9" s="9" t="s">
        <v>745</v>
      </c>
      <c r="C9" s="9" t="s">
        <v>733</v>
      </c>
      <c r="D9" s="9" t="s">
        <v>734</v>
      </c>
      <c r="E9" s="9" t="s">
        <v>735</v>
      </c>
      <c r="F9" s="9" t="s">
        <v>703</v>
      </c>
      <c r="G9" s="24">
        <v>2150</v>
      </c>
      <c r="H9" s="24"/>
      <c r="I9" s="10"/>
      <c r="J9" s="13">
        <f t="shared" si="0"/>
        <v>0</v>
      </c>
      <c r="K9" s="13">
        <f t="shared" si="1"/>
        <v>0</v>
      </c>
    </row>
    <row r="10" spans="1:11" x14ac:dyDescent="0.25">
      <c r="A10" s="9">
        <v>7</v>
      </c>
      <c r="B10" s="9" t="s">
        <v>746</v>
      </c>
      <c r="C10" s="9" t="s">
        <v>733</v>
      </c>
      <c r="D10" s="9" t="s">
        <v>734</v>
      </c>
      <c r="E10" s="9" t="s">
        <v>736</v>
      </c>
      <c r="F10" s="9" t="s">
        <v>703</v>
      </c>
      <c r="G10" s="24">
        <v>740</v>
      </c>
      <c r="H10" s="24"/>
      <c r="I10" s="10"/>
      <c r="J10" s="13">
        <f t="shared" si="0"/>
        <v>0</v>
      </c>
      <c r="K10" s="13">
        <f t="shared" si="1"/>
        <v>0</v>
      </c>
    </row>
    <row r="11" spans="1:11" x14ac:dyDescent="0.25">
      <c r="A11" s="9">
        <v>8</v>
      </c>
      <c r="B11" s="9" t="s">
        <v>747</v>
      </c>
      <c r="C11" s="9" t="s">
        <v>739</v>
      </c>
      <c r="D11" s="9" t="s">
        <v>740</v>
      </c>
      <c r="E11" s="9" t="s">
        <v>736</v>
      </c>
      <c r="F11" s="9" t="s">
        <v>703</v>
      </c>
      <c r="G11" s="24">
        <v>250</v>
      </c>
      <c r="H11" s="24"/>
      <c r="I11" s="10"/>
      <c r="J11" s="13">
        <f t="shared" si="0"/>
        <v>0</v>
      </c>
      <c r="K11" s="13">
        <f t="shared" si="1"/>
        <v>0</v>
      </c>
    </row>
    <row r="12" spans="1:11" x14ac:dyDescent="0.25">
      <c r="A12" s="9">
        <v>9</v>
      </c>
      <c r="B12" s="9" t="s">
        <v>784</v>
      </c>
      <c r="C12" s="9" t="s">
        <v>728</v>
      </c>
      <c r="D12" s="9" t="s">
        <v>729</v>
      </c>
      <c r="E12" s="9" t="s">
        <v>730</v>
      </c>
      <c r="F12" s="9" t="s">
        <v>731</v>
      </c>
      <c r="G12" s="24">
        <v>170</v>
      </c>
      <c r="H12" s="24"/>
      <c r="I12" s="10"/>
      <c r="J12" s="13">
        <f t="shared" si="0"/>
        <v>0</v>
      </c>
      <c r="K12" s="13">
        <f t="shared" si="1"/>
        <v>0</v>
      </c>
    </row>
    <row r="13" spans="1:11" x14ac:dyDescent="0.25">
      <c r="A13" s="9">
        <v>10</v>
      </c>
      <c r="B13" s="9" t="s">
        <v>784</v>
      </c>
      <c r="C13" s="9" t="s">
        <v>732</v>
      </c>
      <c r="D13" s="9" t="s">
        <v>729</v>
      </c>
      <c r="E13" s="9"/>
      <c r="F13" s="9" t="s">
        <v>627</v>
      </c>
      <c r="G13" s="24">
        <v>90</v>
      </c>
      <c r="H13" s="24"/>
      <c r="I13" s="10"/>
      <c r="J13" s="13">
        <f t="shared" si="0"/>
        <v>0</v>
      </c>
      <c r="K13" s="13">
        <f t="shared" si="1"/>
        <v>0</v>
      </c>
    </row>
    <row r="14" spans="1:11" x14ac:dyDescent="0.25">
      <c r="A14" s="9">
        <v>11</v>
      </c>
      <c r="B14" s="9" t="s">
        <v>748</v>
      </c>
      <c r="C14" s="9" t="s">
        <v>687</v>
      </c>
      <c r="D14" s="9" t="s">
        <v>688</v>
      </c>
      <c r="E14" s="9" t="s">
        <v>689</v>
      </c>
      <c r="F14" s="9" t="s">
        <v>786</v>
      </c>
      <c r="G14" s="24">
        <v>1050</v>
      </c>
      <c r="H14" s="24"/>
      <c r="I14" s="10"/>
      <c r="J14" s="13">
        <f t="shared" si="0"/>
        <v>0</v>
      </c>
      <c r="K14" s="13">
        <f t="shared" si="1"/>
        <v>0</v>
      </c>
    </row>
    <row r="15" spans="1:11" x14ac:dyDescent="0.25">
      <c r="A15" s="9">
        <v>12</v>
      </c>
      <c r="B15" s="9" t="s">
        <v>749</v>
      </c>
      <c r="C15" s="9" t="s">
        <v>687</v>
      </c>
      <c r="D15" s="9" t="s">
        <v>688</v>
      </c>
      <c r="E15" s="9" t="s">
        <v>690</v>
      </c>
      <c r="F15" s="9" t="s">
        <v>786</v>
      </c>
      <c r="G15" s="24">
        <v>3300</v>
      </c>
      <c r="H15" s="9"/>
      <c r="I15" s="10"/>
      <c r="J15" s="13">
        <f t="shared" si="0"/>
        <v>0</v>
      </c>
      <c r="K15" s="13">
        <f t="shared" si="1"/>
        <v>0</v>
      </c>
    </row>
    <row r="16" spans="1:11" x14ac:dyDescent="0.25">
      <c r="A16" s="9">
        <v>13</v>
      </c>
      <c r="B16" s="9" t="s">
        <v>750</v>
      </c>
      <c r="C16" s="9" t="s">
        <v>687</v>
      </c>
      <c r="D16" s="9" t="s">
        <v>688</v>
      </c>
      <c r="E16" s="9" t="s">
        <v>672</v>
      </c>
      <c r="F16" s="9" t="s">
        <v>786</v>
      </c>
      <c r="G16" s="24">
        <v>9500</v>
      </c>
      <c r="H16" s="9"/>
      <c r="I16" s="10"/>
      <c r="J16" s="13">
        <f t="shared" si="0"/>
        <v>0</v>
      </c>
      <c r="K16" s="13">
        <f t="shared" si="1"/>
        <v>0</v>
      </c>
    </row>
    <row r="17" spans="1:11" x14ac:dyDescent="0.25">
      <c r="A17" s="9">
        <v>14</v>
      </c>
      <c r="B17" s="9" t="s">
        <v>751</v>
      </c>
      <c r="C17" s="9" t="s">
        <v>737</v>
      </c>
      <c r="D17" s="9" t="s">
        <v>738</v>
      </c>
      <c r="E17" s="9" t="s">
        <v>672</v>
      </c>
      <c r="F17" s="9" t="s">
        <v>684</v>
      </c>
      <c r="G17" s="35">
        <v>1020</v>
      </c>
      <c r="H17" s="9"/>
      <c r="I17" s="10"/>
      <c r="J17" s="13">
        <f t="shared" si="0"/>
        <v>0</v>
      </c>
      <c r="K17" s="13">
        <f t="shared" si="1"/>
        <v>0</v>
      </c>
    </row>
    <row r="18" spans="1:11" x14ac:dyDescent="0.25">
      <c r="A18" s="9">
        <v>15</v>
      </c>
      <c r="B18" s="9" t="s">
        <v>752</v>
      </c>
      <c r="C18" s="9" t="s">
        <v>670</v>
      </c>
      <c r="D18" s="9" t="s">
        <v>671</v>
      </c>
      <c r="E18" s="9" t="s">
        <v>696</v>
      </c>
      <c r="F18" s="9" t="s">
        <v>673</v>
      </c>
      <c r="G18" s="24">
        <v>156</v>
      </c>
      <c r="H18" s="9"/>
      <c r="I18" s="10"/>
      <c r="J18" s="13">
        <f t="shared" si="0"/>
        <v>0</v>
      </c>
      <c r="K18" s="13">
        <f t="shared" si="1"/>
        <v>0</v>
      </c>
    </row>
    <row r="19" spans="1:11" x14ac:dyDescent="0.25">
      <c r="A19" s="9">
        <v>16</v>
      </c>
      <c r="B19" s="9" t="s">
        <v>753</v>
      </c>
      <c r="C19" s="9" t="s">
        <v>670</v>
      </c>
      <c r="D19" s="9" t="s">
        <v>671</v>
      </c>
      <c r="E19" s="9" t="s">
        <v>788</v>
      </c>
      <c r="F19" s="9" t="s">
        <v>673</v>
      </c>
      <c r="G19" s="24">
        <v>252</v>
      </c>
      <c r="H19" s="9"/>
      <c r="I19" s="10"/>
      <c r="J19" s="13">
        <f t="shared" si="0"/>
        <v>0</v>
      </c>
      <c r="K19" s="13">
        <f t="shared" si="1"/>
        <v>0</v>
      </c>
    </row>
    <row r="20" spans="1:11" x14ac:dyDescent="0.25">
      <c r="A20" s="9">
        <v>17</v>
      </c>
      <c r="B20" s="9" t="s">
        <v>755</v>
      </c>
      <c r="C20" s="9" t="s">
        <v>697</v>
      </c>
      <c r="D20" s="9" t="s">
        <v>677</v>
      </c>
      <c r="E20" s="9" t="s">
        <v>754</v>
      </c>
      <c r="F20" s="9" t="s">
        <v>698</v>
      </c>
      <c r="G20" s="35">
        <v>20</v>
      </c>
      <c r="H20" s="9"/>
      <c r="I20" s="10"/>
      <c r="J20" s="13">
        <f t="shared" si="0"/>
        <v>0</v>
      </c>
      <c r="K20" s="13">
        <f t="shared" si="1"/>
        <v>0</v>
      </c>
    </row>
    <row r="21" spans="1:11" x14ac:dyDescent="0.25">
      <c r="A21" s="9">
        <v>18</v>
      </c>
      <c r="B21" s="9" t="s">
        <v>756</v>
      </c>
      <c r="C21" s="9" t="s">
        <v>697</v>
      </c>
      <c r="D21" s="9" t="s">
        <v>677</v>
      </c>
      <c r="E21" s="9" t="s">
        <v>727</v>
      </c>
      <c r="F21" s="9" t="s">
        <v>698</v>
      </c>
      <c r="G21" s="35">
        <v>24</v>
      </c>
      <c r="H21" s="9"/>
      <c r="I21" s="10"/>
      <c r="J21" s="13">
        <f t="shared" si="0"/>
        <v>0</v>
      </c>
      <c r="K21" s="13">
        <f t="shared" si="1"/>
        <v>0</v>
      </c>
    </row>
    <row r="22" spans="1:11" x14ac:dyDescent="0.25">
      <c r="A22" s="9">
        <v>19</v>
      </c>
      <c r="B22" s="9" t="s">
        <v>1228</v>
      </c>
      <c r="C22" s="9" t="s">
        <v>1129</v>
      </c>
      <c r="D22" s="9" t="s">
        <v>677</v>
      </c>
      <c r="E22" s="9" t="s">
        <v>678</v>
      </c>
      <c r="F22" s="9" t="s">
        <v>679</v>
      </c>
      <c r="G22" s="35"/>
      <c r="H22" s="9"/>
      <c r="I22" s="10"/>
      <c r="J22" s="13">
        <f t="shared" si="0"/>
        <v>0</v>
      </c>
      <c r="K22" s="13">
        <f t="shared" si="1"/>
        <v>0</v>
      </c>
    </row>
    <row r="23" spans="1:11" x14ac:dyDescent="0.25">
      <c r="A23" s="9">
        <v>20</v>
      </c>
      <c r="B23" s="9" t="s">
        <v>757</v>
      </c>
      <c r="C23" s="9" t="s">
        <v>674</v>
      </c>
      <c r="D23" s="9"/>
      <c r="E23" s="9" t="s">
        <v>680</v>
      </c>
      <c r="F23" s="9" t="s">
        <v>676</v>
      </c>
      <c r="G23" s="35">
        <v>10</v>
      </c>
      <c r="H23" s="9"/>
      <c r="I23" s="10"/>
      <c r="J23" s="13">
        <f t="shared" si="0"/>
        <v>0</v>
      </c>
      <c r="K23" s="13">
        <f t="shared" si="1"/>
        <v>0</v>
      </c>
    </row>
    <row r="24" spans="1:11" x14ac:dyDescent="0.25">
      <c r="A24" s="9">
        <v>21</v>
      </c>
      <c r="B24" s="9" t="s">
        <v>757</v>
      </c>
      <c r="C24" s="9" t="s">
        <v>694</v>
      </c>
      <c r="D24" s="9"/>
      <c r="E24" s="9" t="s">
        <v>695</v>
      </c>
      <c r="F24" s="9" t="s">
        <v>676</v>
      </c>
      <c r="G24" s="35">
        <v>110</v>
      </c>
      <c r="H24" s="9"/>
      <c r="I24" s="10"/>
      <c r="J24" s="13">
        <f t="shared" si="0"/>
        <v>0</v>
      </c>
      <c r="K24" s="13">
        <f t="shared" si="1"/>
        <v>0</v>
      </c>
    </row>
    <row r="25" spans="1:11" x14ac:dyDescent="0.25">
      <c r="A25" s="9">
        <v>22</v>
      </c>
      <c r="B25" s="9" t="s">
        <v>757</v>
      </c>
      <c r="C25" s="9" t="s">
        <v>674</v>
      </c>
      <c r="D25" s="9"/>
      <c r="E25" s="9" t="s">
        <v>675</v>
      </c>
      <c r="F25" s="9" t="s">
        <v>676</v>
      </c>
      <c r="G25" s="35">
        <v>130</v>
      </c>
      <c r="H25" s="9"/>
      <c r="I25" s="10"/>
      <c r="J25" s="13">
        <f t="shared" si="0"/>
        <v>0</v>
      </c>
      <c r="K25" s="13">
        <f t="shared" si="1"/>
        <v>0</v>
      </c>
    </row>
    <row r="26" spans="1:11" x14ac:dyDescent="0.25">
      <c r="A26" s="9">
        <v>23</v>
      </c>
      <c r="B26" s="9" t="s">
        <v>758</v>
      </c>
      <c r="C26" s="9" t="s">
        <v>702</v>
      </c>
      <c r="D26" s="9" t="s">
        <v>700</v>
      </c>
      <c r="E26" s="9" t="s">
        <v>680</v>
      </c>
      <c r="F26" s="9" t="s">
        <v>703</v>
      </c>
      <c r="G26" s="35">
        <v>2700</v>
      </c>
      <c r="H26" s="9"/>
      <c r="I26" s="10"/>
      <c r="J26" s="13">
        <f t="shared" si="0"/>
        <v>0</v>
      </c>
      <c r="K26" s="13">
        <f t="shared" si="1"/>
        <v>0</v>
      </c>
    </row>
    <row r="27" spans="1:11" x14ac:dyDescent="0.25">
      <c r="A27" s="9">
        <v>24</v>
      </c>
      <c r="B27" s="9" t="s">
        <v>758</v>
      </c>
      <c r="C27" s="9" t="s">
        <v>702</v>
      </c>
      <c r="D27" s="9" t="s">
        <v>700</v>
      </c>
      <c r="E27" s="9" t="s">
        <v>695</v>
      </c>
      <c r="F27" s="9" t="s">
        <v>703</v>
      </c>
      <c r="G27" s="35">
        <v>400</v>
      </c>
      <c r="H27" s="9"/>
      <c r="I27" s="10"/>
      <c r="J27" s="13">
        <f t="shared" si="0"/>
        <v>0</v>
      </c>
      <c r="K27" s="13">
        <f t="shared" si="1"/>
        <v>0</v>
      </c>
    </row>
    <row r="28" spans="1:11" x14ac:dyDescent="0.25">
      <c r="A28" s="9">
        <v>25</v>
      </c>
      <c r="B28" s="9" t="s">
        <v>758</v>
      </c>
      <c r="C28" s="9" t="s">
        <v>702</v>
      </c>
      <c r="D28" s="9" t="s">
        <v>700</v>
      </c>
      <c r="E28" s="9" t="s">
        <v>675</v>
      </c>
      <c r="F28" s="9" t="s">
        <v>703</v>
      </c>
      <c r="G28" s="35">
        <v>280</v>
      </c>
      <c r="H28" s="9"/>
      <c r="I28" s="10"/>
      <c r="J28" s="13">
        <f t="shared" si="0"/>
        <v>0</v>
      </c>
      <c r="K28" s="13">
        <f t="shared" si="1"/>
        <v>0</v>
      </c>
    </row>
    <row r="29" spans="1:11" x14ac:dyDescent="0.25">
      <c r="A29" s="9">
        <v>26</v>
      </c>
      <c r="B29" s="9" t="s">
        <v>761</v>
      </c>
      <c r="C29" s="9" t="s">
        <v>760</v>
      </c>
      <c r="D29" s="9" t="s">
        <v>700</v>
      </c>
      <c r="E29" s="9" t="s">
        <v>680</v>
      </c>
      <c r="F29" s="9" t="s">
        <v>703</v>
      </c>
      <c r="G29" s="35">
        <v>10</v>
      </c>
      <c r="H29" s="9"/>
      <c r="I29" s="10"/>
      <c r="J29" s="13">
        <f t="shared" si="0"/>
        <v>0</v>
      </c>
      <c r="K29" s="13">
        <f t="shared" si="1"/>
        <v>0</v>
      </c>
    </row>
    <row r="30" spans="1:11" x14ac:dyDescent="0.25">
      <c r="A30" s="9">
        <v>27</v>
      </c>
      <c r="B30" s="9" t="s">
        <v>761</v>
      </c>
      <c r="C30" s="9" t="s">
        <v>760</v>
      </c>
      <c r="D30" s="9" t="s">
        <v>700</v>
      </c>
      <c r="E30" s="9" t="s">
        <v>695</v>
      </c>
      <c r="F30" s="9" t="s">
        <v>703</v>
      </c>
      <c r="G30" s="35">
        <v>30</v>
      </c>
      <c r="H30" s="9"/>
      <c r="I30" s="10"/>
      <c r="J30" s="13">
        <f t="shared" si="0"/>
        <v>0</v>
      </c>
      <c r="K30" s="13">
        <f t="shared" si="1"/>
        <v>0</v>
      </c>
    </row>
    <row r="31" spans="1:11" x14ac:dyDescent="0.25">
      <c r="A31" s="9">
        <v>28</v>
      </c>
      <c r="B31" s="9" t="s">
        <v>759</v>
      </c>
      <c r="C31" s="9" t="s">
        <v>699</v>
      </c>
      <c r="D31" s="9" t="s">
        <v>700</v>
      </c>
      <c r="E31" s="35">
        <v>6.5</v>
      </c>
      <c r="F31" s="9" t="s">
        <v>701</v>
      </c>
      <c r="G31" s="35">
        <v>50</v>
      </c>
      <c r="H31" s="9"/>
      <c r="I31" s="10"/>
      <c r="J31" s="13">
        <f t="shared" si="0"/>
        <v>0</v>
      </c>
      <c r="K31" s="13">
        <f t="shared" si="1"/>
        <v>0</v>
      </c>
    </row>
    <row r="32" spans="1:11" x14ac:dyDescent="0.25">
      <c r="A32" s="9">
        <v>29</v>
      </c>
      <c r="B32" s="9" t="s">
        <v>759</v>
      </c>
      <c r="C32" s="9" t="s">
        <v>699</v>
      </c>
      <c r="D32" s="9" t="s">
        <v>700</v>
      </c>
      <c r="E32" s="35">
        <v>7</v>
      </c>
      <c r="F32" s="9" t="s">
        <v>701</v>
      </c>
      <c r="G32" s="35">
        <v>2000</v>
      </c>
      <c r="H32" s="9"/>
      <c r="I32" s="10"/>
      <c r="J32" s="13">
        <f t="shared" si="0"/>
        <v>0</v>
      </c>
      <c r="K32" s="13">
        <f t="shared" si="1"/>
        <v>0</v>
      </c>
    </row>
    <row r="33" spans="1:11" x14ac:dyDescent="0.25">
      <c r="A33" s="9">
        <v>30</v>
      </c>
      <c r="B33" s="9" t="s">
        <v>759</v>
      </c>
      <c r="C33" s="9" t="s">
        <v>699</v>
      </c>
      <c r="D33" s="9" t="s">
        <v>700</v>
      </c>
      <c r="E33" s="35">
        <v>7.5</v>
      </c>
      <c r="F33" s="9" t="s">
        <v>701</v>
      </c>
      <c r="G33" s="35">
        <v>1400</v>
      </c>
      <c r="H33" s="9"/>
      <c r="I33" s="10"/>
      <c r="J33" s="13">
        <f t="shared" si="0"/>
        <v>0</v>
      </c>
      <c r="K33" s="13">
        <f t="shared" si="1"/>
        <v>0</v>
      </c>
    </row>
    <row r="34" spans="1:11" x14ac:dyDescent="0.25">
      <c r="A34" s="9">
        <v>31</v>
      </c>
      <c r="B34" s="9" t="s">
        <v>759</v>
      </c>
      <c r="C34" s="9" t="s">
        <v>699</v>
      </c>
      <c r="D34" s="9" t="s">
        <v>700</v>
      </c>
      <c r="E34" s="35">
        <v>8</v>
      </c>
      <c r="F34" s="9" t="s">
        <v>701</v>
      </c>
      <c r="G34" s="35">
        <v>1600</v>
      </c>
      <c r="H34" s="9"/>
      <c r="I34" s="10"/>
      <c r="J34" s="13">
        <f t="shared" si="0"/>
        <v>0</v>
      </c>
      <c r="K34" s="13">
        <f t="shared" si="1"/>
        <v>0</v>
      </c>
    </row>
    <row r="35" spans="1:11" x14ac:dyDescent="0.25">
      <c r="A35" s="9">
        <v>32</v>
      </c>
      <c r="B35" s="9" t="s">
        <v>759</v>
      </c>
      <c r="C35" s="9" t="s">
        <v>699</v>
      </c>
      <c r="D35" s="9" t="s">
        <v>700</v>
      </c>
      <c r="E35" s="35">
        <v>8.5</v>
      </c>
      <c r="F35" s="9" t="s">
        <v>701</v>
      </c>
      <c r="G35" s="35">
        <v>650</v>
      </c>
      <c r="H35" s="9"/>
      <c r="I35" s="10"/>
      <c r="J35" s="13">
        <f t="shared" ref="J35:J54" si="2">ROUND(H35*G35,2)</f>
        <v>0</v>
      </c>
      <c r="K35" s="13">
        <f t="shared" ref="K35:K54" si="3">ROUND(J35*(1+I35),2)</f>
        <v>0</v>
      </c>
    </row>
    <row r="36" spans="1:11" x14ac:dyDescent="0.25">
      <c r="A36" s="9">
        <v>33</v>
      </c>
      <c r="B36" s="9" t="s">
        <v>771</v>
      </c>
      <c r="C36" s="9" t="s">
        <v>681</v>
      </c>
      <c r="D36" s="9" t="s">
        <v>682</v>
      </c>
      <c r="E36" s="9" t="s">
        <v>683</v>
      </c>
      <c r="F36" s="9" t="s">
        <v>684</v>
      </c>
      <c r="G36" s="35">
        <v>260</v>
      </c>
      <c r="H36" s="9"/>
      <c r="I36" s="10"/>
      <c r="J36" s="13">
        <f t="shared" si="2"/>
        <v>0</v>
      </c>
      <c r="K36" s="13">
        <f t="shared" si="3"/>
        <v>0</v>
      </c>
    </row>
    <row r="37" spans="1:11" x14ac:dyDescent="0.25">
      <c r="A37" s="9">
        <v>34</v>
      </c>
      <c r="B37" s="9" t="s">
        <v>772</v>
      </c>
      <c r="C37" s="9" t="s">
        <v>685</v>
      </c>
      <c r="D37" s="9" t="s">
        <v>682</v>
      </c>
      <c r="E37" s="9" t="s">
        <v>762</v>
      </c>
      <c r="F37" s="9" t="s">
        <v>684</v>
      </c>
      <c r="G37" s="35">
        <v>100</v>
      </c>
      <c r="H37" s="9"/>
      <c r="I37" s="10"/>
      <c r="J37" s="13">
        <f t="shared" si="2"/>
        <v>0</v>
      </c>
      <c r="K37" s="13">
        <f t="shared" si="3"/>
        <v>0</v>
      </c>
    </row>
    <row r="38" spans="1:11" x14ac:dyDescent="0.25">
      <c r="A38" s="9">
        <v>35</v>
      </c>
      <c r="B38" s="9" t="s">
        <v>772</v>
      </c>
      <c r="C38" s="9" t="s">
        <v>685</v>
      </c>
      <c r="D38" s="9" t="s">
        <v>682</v>
      </c>
      <c r="E38" s="9" t="s">
        <v>686</v>
      </c>
      <c r="F38" s="9" t="s">
        <v>684</v>
      </c>
      <c r="G38" s="35">
        <v>230</v>
      </c>
      <c r="H38" s="9"/>
      <c r="I38" s="10"/>
      <c r="J38" s="13">
        <f t="shared" si="2"/>
        <v>0</v>
      </c>
      <c r="K38" s="13">
        <f t="shared" si="3"/>
        <v>0</v>
      </c>
    </row>
    <row r="39" spans="1:11" x14ac:dyDescent="0.25">
      <c r="A39" s="9">
        <v>36</v>
      </c>
      <c r="B39" s="9" t="s">
        <v>773</v>
      </c>
      <c r="C39" s="9" t="s">
        <v>721</v>
      </c>
      <c r="D39" s="9" t="s">
        <v>722</v>
      </c>
      <c r="E39" s="9" t="s">
        <v>774</v>
      </c>
      <c r="F39" s="9" t="s">
        <v>723</v>
      </c>
      <c r="G39" s="35">
        <v>28</v>
      </c>
      <c r="H39" s="9"/>
      <c r="I39" s="10"/>
      <c r="J39" s="13">
        <f t="shared" si="2"/>
        <v>0</v>
      </c>
      <c r="K39" s="13">
        <f t="shared" si="3"/>
        <v>0</v>
      </c>
    </row>
    <row r="40" spans="1:11" x14ac:dyDescent="0.25">
      <c r="A40" s="9">
        <v>37</v>
      </c>
      <c r="B40" s="9" t="s">
        <v>773</v>
      </c>
      <c r="C40" s="9" t="s">
        <v>721</v>
      </c>
      <c r="D40" s="9" t="s">
        <v>722</v>
      </c>
      <c r="E40" s="9" t="s">
        <v>775</v>
      </c>
      <c r="F40" s="9" t="s">
        <v>723</v>
      </c>
      <c r="G40" s="35">
        <v>10</v>
      </c>
      <c r="H40" s="9"/>
      <c r="I40" s="10"/>
      <c r="J40" s="13">
        <f t="shared" si="2"/>
        <v>0</v>
      </c>
      <c r="K40" s="13">
        <f t="shared" si="3"/>
        <v>0</v>
      </c>
    </row>
    <row r="41" spans="1:11" x14ac:dyDescent="0.25">
      <c r="A41" s="9">
        <v>38</v>
      </c>
      <c r="B41" s="9" t="s">
        <v>773</v>
      </c>
      <c r="C41" s="9" t="s">
        <v>721</v>
      </c>
      <c r="D41" s="9" t="s">
        <v>722</v>
      </c>
      <c r="E41" s="9" t="s">
        <v>776</v>
      </c>
      <c r="F41" s="9" t="s">
        <v>723</v>
      </c>
      <c r="G41" s="35">
        <v>5</v>
      </c>
      <c r="H41" s="9"/>
      <c r="I41" s="10"/>
      <c r="J41" s="13">
        <f t="shared" si="2"/>
        <v>0</v>
      </c>
      <c r="K41" s="13">
        <f t="shared" si="3"/>
        <v>0</v>
      </c>
    </row>
    <row r="42" spans="1:11" x14ac:dyDescent="0.25">
      <c r="A42" s="9">
        <v>39</v>
      </c>
      <c r="B42" s="9" t="s">
        <v>773</v>
      </c>
      <c r="C42" s="9" t="s">
        <v>721</v>
      </c>
      <c r="D42" s="9" t="s">
        <v>722</v>
      </c>
      <c r="E42" s="9" t="s">
        <v>777</v>
      </c>
      <c r="F42" s="9" t="s">
        <v>724</v>
      </c>
      <c r="G42" s="35">
        <v>8</v>
      </c>
      <c r="H42" s="9"/>
      <c r="I42" s="10"/>
      <c r="J42" s="13">
        <f t="shared" si="2"/>
        <v>0</v>
      </c>
      <c r="K42" s="13">
        <f t="shared" si="3"/>
        <v>0</v>
      </c>
    </row>
    <row r="43" spans="1:11" x14ac:dyDescent="0.25">
      <c r="A43" s="9">
        <v>40</v>
      </c>
      <c r="B43" s="9" t="s">
        <v>778</v>
      </c>
      <c r="C43" s="9" t="s">
        <v>725</v>
      </c>
      <c r="D43" s="9" t="s">
        <v>722</v>
      </c>
      <c r="E43" s="9" t="s">
        <v>726</v>
      </c>
      <c r="F43" s="9" t="s">
        <v>684</v>
      </c>
      <c r="G43" s="35">
        <v>45</v>
      </c>
      <c r="H43" s="9"/>
      <c r="I43" s="10"/>
      <c r="J43" s="13">
        <f t="shared" si="2"/>
        <v>0</v>
      </c>
      <c r="K43" s="13">
        <f t="shared" si="3"/>
        <v>0</v>
      </c>
    </row>
    <row r="44" spans="1:11" x14ac:dyDescent="0.25">
      <c r="A44" s="9">
        <v>41</v>
      </c>
      <c r="B44" s="9" t="s">
        <v>790</v>
      </c>
      <c r="C44" s="9" t="s">
        <v>791</v>
      </c>
      <c r="D44" s="9"/>
      <c r="E44" s="9" t="s">
        <v>792</v>
      </c>
      <c r="F44" s="9" t="s">
        <v>793</v>
      </c>
      <c r="G44" s="35">
        <v>100</v>
      </c>
      <c r="H44" s="9"/>
      <c r="I44" s="10"/>
      <c r="J44" s="13">
        <f t="shared" si="2"/>
        <v>0</v>
      </c>
      <c r="K44" s="13">
        <f t="shared" si="3"/>
        <v>0</v>
      </c>
    </row>
    <row r="45" spans="1:11" x14ac:dyDescent="0.25">
      <c r="A45" s="9">
        <v>42</v>
      </c>
      <c r="B45" s="9" t="s">
        <v>779</v>
      </c>
      <c r="C45" s="9" t="s">
        <v>708</v>
      </c>
      <c r="D45" s="9" t="s">
        <v>709</v>
      </c>
      <c r="E45" s="9" t="s">
        <v>710</v>
      </c>
      <c r="F45" s="9" t="s">
        <v>684</v>
      </c>
      <c r="G45" s="35">
        <v>3800</v>
      </c>
      <c r="H45" s="9"/>
      <c r="I45" s="10"/>
      <c r="J45" s="13">
        <f t="shared" si="2"/>
        <v>0</v>
      </c>
      <c r="K45" s="13">
        <f t="shared" si="3"/>
        <v>0</v>
      </c>
    </row>
    <row r="46" spans="1:11" x14ac:dyDescent="0.25">
      <c r="A46" s="9">
        <v>43</v>
      </c>
      <c r="B46" s="9" t="s">
        <v>779</v>
      </c>
      <c r="C46" s="9" t="s">
        <v>1130</v>
      </c>
      <c r="D46" s="9" t="s">
        <v>709</v>
      </c>
      <c r="E46" s="9" t="s">
        <v>763</v>
      </c>
      <c r="F46" s="9" t="s">
        <v>684</v>
      </c>
      <c r="G46" s="35">
        <v>300</v>
      </c>
      <c r="H46" s="9"/>
      <c r="I46" s="10"/>
      <c r="J46" s="13">
        <f t="shared" si="2"/>
        <v>0</v>
      </c>
      <c r="K46" s="13">
        <f t="shared" si="3"/>
        <v>0</v>
      </c>
    </row>
    <row r="47" spans="1:11" x14ac:dyDescent="0.25">
      <c r="A47" s="9">
        <v>44</v>
      </c>
      <c r="B47" s="9" t="s">
        <v>780</v>
      </c>
      <c r="C47" s="9" t="s">
        <v>764</v>
      </c>
      <c r="D47" s="9"/>
      <c r="E47" s="9" t="s">
        <v>766</v>
      </c>
      <c r="F47" s="9" t="s">
        <v>711</v>
      </c>
      <c r="G47" s="35">
        <v>7</v>
      </c>
      <c r="H47" s="9"/>
      <c r="I47" s="10"/>
      <c r="J47" s="13">
        <f t="shared" si="2"/>
        <v>0</v>
      </c>
      <c r="K47" s="13">
        <f t="shared" si="3"/>
        <v>0</v>
      </c>
    </row>
    <row r="48" spans="1:11" x14ac:dyDescent="0.25">
      <c r="A48" s="9">
        <v>45</v>
      </c>
      <c r="B48" s="9" t="s">
        <v>780</v>
      </c>
      <c r="C48" s="9" t="s">
        <v>769</v>
      </c>
      <c r="D48" s="9"/>
      <c r="E48" s="9" t="s">
        <v>767</v>
      </c>
      <c r="F48" s="9" t="s">
        <v>711</v>
      </c>
      <c r="G48" s="35">
        <v>7</v>
      </c>
      <c r="H48" s="9"/>
      <c r="I48" s="10"/>
      <c r="J48" s="13">
        <f t="shared" si="2"/>
        <v>0</v>
      </c>
      <c r="K48" s="13">
        <f t="shared" si="3"/>
        <v>0</v>
      </c>
    </row>
    <row r="49" spans="1:11" x14ac:dyDescent="0.25">
      <c r="A49" s="9">
        <v>46</v>
      </c>
      <c r="B49" s="9" t="s">
        <v>780</v>
      </c>
      <c r="C49" s="9" t="s">
        <v>768</v>
      </c>
      <c r="D49" s="9"/>
      <c r="E49" s="9" t="s">
        <v>770</v>
      </c>
      <c r="F49" s="9" t="s">
        <v>765</v>
      </c>
      <c r="G49" s="35">
        <v>7</v>
      </c>
      <c r="H49" s="9"/>
      <c r="I49" s="10"/>
      <c r="J49" s="13">
        <f t="shared" si="2"/>
        <v>0</v>
      </c>
      <c r="K49" s="13">
        <f t="shared" si="3"/>
        <v>0</v>
      </c>
    </row>
    <row r="50" spans="1:11" x14ac:dyDescent="0.25">
      <c r="A50" s="9">
        <v>47</v>
      </c>
      <c r="B50" s="9" t="s">
        <v>781</v>
      </c>
      <c r="C50" s="9" t="s">
        <v>785</v>
      </c>
      <c r="D50" s="9" t="s">
        <v>716</v>
      </c>
      <c r="E50" s="9" t="s">
        <v>717</v>
      </c>
      <c r="F50" s="9" t="s">
        <v>786</v>
      </c>
      <c r="G50" s="35">
        <v>40</v>
      </c>
      <c r="H50" s="9"/>
      <c r="I50" s="10"/>
      <c r="J50" s="13">
        <f t="shared" si="2"/>
        <v>0</v>
      </c>
      <c r="K50" s="13">
        <f t="shared" si="3"/>
        <v>0</v>
      </c>
    </row>
    <row r="51" spans="1:11" x14ac:dyDescent="0.25">
      <c r="A51" s="9">
        <v>48</v>
      </c>
      <c r="B51" s="9" t="s">
        <v>782</v>
      </c>
      <c r="C51" s="9" t="s">
        <v>785</v>
      </c>
      <c r="D51" s="9" t="s">
        <v>716</v>
      </c>
      <c r="E51" s="9" t="s">
        <v>717</v>
      </c>
      <c r="F51" s="9" t="s">
        <v>786</v>
      </c>
      <c r="G51" s="35">
        <v>50</v>
      </c>
      <c r="H51" s="9"/>
      <c r="I51" s="10"/>
      <c r="J51" s="13">
        <f t="shared" si="2"/>
        <v>0</v>
      </c>
      <c r="K51" s="13">
        <f t="shared" si="3"/>
        <v>0</v>
      </c>
    </row>
    <row r="52" spans="1:11" x14ac:dyDescent="0.25">
      <c r="A52" s="9">
        <v>49</v>
      </c>
      <c r="B52" s="9" t="s">
        <v>781</v>
      </c>
      <c r="C52" s="9" t="s">
        <v>785</v>
      </c>
      <c r="D52" s="9" t="s">
        <v>716</v>
      </c>
      <c r="E52" s="9" t="s">
        <v>789</v>
      </c>
      <c r="F52" s="9" t="s">
        <v>684</v>
      </c>
      <c r="G52" s="35">
        <v>40</v>
      </c>
      <c r="H52" s="9"/>
      <c r="I52" s="10"/>
      <c r="J52" s="13">
        <f t="shared" si="2"/>
        <v>0</v>
      </c>
      <c r="K52" s="13">
        <f t="shared" si="3"/>
        <v>0</v>
      </c>
    </row>
    <row r="53" spans="1:11" x14ac:dyDescent="0.25">
      <c r="A53" s="9">
        <v>50</v>
      </c>
      <c r="B53" s="9" t="s">
        <v>783</v>
      </c>
      <c r="C53" s="9" t="s">
        <v>704</v>
      </c>
      <c r="D53" s="9" t="s">
        <v>705</v>
      </c>
      <c r="E53" s="9" t="s">
        <v>706</v>
      </c>
      <c r="F53" s="9" t="s">
        <v>707</v>
      </c>
      <c r="G53" s="35">
        <v>250</v>
      </c>
      <c r="H53" s="9"/>
      <c r="I53" s="10"/>
      <c r="J53" s="13">
        <f t="shared" si="2"/>
        <v>0</v>
      </c>
      <c r="K53" s="13">
        <f t="shared" si="3"/>
        <v>0</v>
      </c>
    </row>
    <row r="54" spans="1:11" x14ac:dyDescent="0.25">
      <c r="A54" s="9">
        <v>51</v>
      </c>
      <c r="B54" s="9" t="s">
        <v>787</v>
      </c>
      <c r="C54" s="9" t="s">
        <v>891</v>
      </c>
      <c r="D54" s="9"/>
      <c r="E54" s="9" t="s">
        <v>890</v>
      </c>
      <c r="F54" s="9" t="s">
        <v>692</v>
      </c>
      <c r="G54" s="35">
        <v>10</v>
      </c>
      <c r="H54" s="9"/>
      <c r="I54" s="10"/>
      <c r="J54" s="13">
        <f t="shared" si="2"/>
        <v>0</v>
      </c>
      <c r="K54" s="13">
        <f t="shared" si="3"/>
        <v>0</v>
      </c>
    </row>
    <row r="58" spans="1:11" x14ac:dyDescent="0.25">
      <c r="B58" t="s">
        <v>881</v>
      </c>
    </row>
    <row r="61" spans="1:11" x14ac:dyDescent="0.25">
      <c r="B61" s="63" t="s">
        <v>1291</v>
      </c>
      <c r="C61" s="63"/>
      <c r="D61" s="63"/>
      <c r="E61" s="63"/>
      <c r="F61" s="63"/>
      <c r="G61" s="63"/>
      <c r="H61" s="63"/>
    </row>
    <row r="62" spans="1:11" x14ac:dyDescent="0.25">
      <c r="B62" s="57"/>
      <c r="C62" s="57"/>
      <c r="D62" s="57"/>
      <c r="E62" s="57"/>
      <c r="F62" s="57"/>
      <c r="G62" s="57"/>
      <c r="H62" s="57"/>
    </row>
    <row r="63" spans="1:11" x14ac:dyDescent="0.25">
      <c r="B63" s="57"/>
      <c r="C63" s="57"/>
      <c r="D63" s="57"/>
      <c r="E63" s="57"/>
      <c r="F63" s="57"/>
      <c r="G63" s="57"/>
      <c r="H63" s="57"/>
    </row>
  </sheetData>
  <mergeCells count="3">
    <mergeCell ref="A4:A5"/>
    <mergeCell ref="B4:B5"/>
    <mergeCell ref="B61:H63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G3" sqref="G3:H3"/>
    </sheetView>
  </sheetViews>
  <sheetFormatPr defaultRowHeight="15" x14ac:dyDescent="0.25"/>
  <cols>
    <col min="2" max="2" width="23.28515625" customWidth="1"/>
    <col min="3" max="3" width="21.7109375" customWidth="1"/>
    <col min="6" max="6" width="27" customWidth="1"/>
    <col min="8" max="8" width="15.140625" customWidth="1"/>
    <col min="9" max="9" width="12" customWidth="1"/>
  </cols>
  <sheetData>
    <row r="1" spans="1:11" x14ac:dyDescent="0.25">
      <c r="B1" s="8">
        <f>'30OPATRUNKI'!B1+1</f>
        <v>31</v>
      </c>
      <c r="C1" t="s">
        <v>117</v>
      </c>
      <c r="J1" s="12">
        <f>I3</f>
        <v>0</v>
      </c>
      <c r="K1" s="12">
        <f>J3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12</v>
      </c>
      <c r="D2" s="20" t="s">
        <v>13</v>
      </c>
      <c r="E2" s="20" t="s">
        <v>21</v>
      </c>
      <c r="F2" s="20" t="s">
        <v>24</v>
      </c>
      <c r="G2" s="20" t="s">
        <v>22</v>
      </c>
      <c r="H2" s="16" t="s">
        <v>1292</v>
      </c>
      <c r="I2" s="16" t="s">
        <v>23</v>
      </c>
      <c r="J2" s="16" t="s">
        <v>1293</v>
      </c>
    </row>
    <row r="3" spans="1:11" x14ac:dyDescent="0.25">
      <c r="A3" s="9">
        <v>1</v>
      </c>
      <c r="B3" s="9" t="s">
        <v>116</v>
      </c>
      <c r="C3" s="9" t="s">
        <v>117</v>
      </c>
      <c r="D3" s="9" t="s">
        <v>118</v>
      </c>
      <c r="E3" s="9" t="s">
        <v>119</v>
      </c>
      <c r="F3" s="9">
        <v>12</v>
      </c>
      <c r="G3" s="9"/>
      <c r="H3" s="10"/>
      <c r="I3" s="13">
        <f>ROUND(G3*F3,2)</f>
        <v>0</v>
      </c>
      <c r="J3" s="13">
        <f>ROUND(I3*(1+H3),2)</f>
        <v>0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H3" sqref="H3:I46"/>
    </sheetView>
  </sheetViews>
  <sheetFormatPr defaultRowHeight="15" x14ac:dyDescent="0.25"/>
  <cols>
    <col min="2" max="2" width="22.28515625" customWidth="1"/>
    <col min="3" max="3" width="23.140625" customWidth="1"/>
    <col min="4" max="4" width="23.85546875" customWidth="1"/>
    <col min="5" max="5" width="22.42578125" customWidth="1"/>
    <col min="6" max="6" width="17.7109375" customWidth="1"/>
    <col min="8" max="8" width="16.140625" customWidth="1"/>
    <col min="9" max="9" width="15.7109375" customWidth="1"/>
  </cols>
  <sheetData>
    <row r="1" spans="1:11" x14ac:dyDescent="0.25">
      <c r="B1" s="8">
        <f>'31PODTLENEK AZOTU'!B1+1</f>
        <v>32</v>
      </c>
      <c r="C1" t="s">
        <v>1317</v>
      </c>
      <c r="J1" s="12">
        <f>SUM(J3:J46)</f>
        <v>0</v>
      </c>
      <c r="K1" s="12">
        <f>SUM(K3:K46)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797</v>
      </c>
      <c r="C3" s="9" t="s">
        <v>798</v>
      </c>
      <c r="D3" s="9" t="s">
        <v>799</v>
      </c>
      <c r="E3" s="36">
        <v>0.02</v>
      </c>
      <c r="F3" s="9" t="s">
        <v>863</v>
      </c>
      <c r="G3" s="9">
        <v>52</v>
      </c>
      <c r="H3" s="9"/>
      <c r="I3" s="10"/>
      <c r="J3" s="13">
        <f t="shared" ref="J3:J46" si="0">ROUND(H3*G3,2)</f>
        <v>0</v>
      </c>
      <c r="K3" s="13">
        <f t="shared" ref="K3:K46" si="1">ROUND(J3*(1+I3),2)</f>
        <v>0</v>
      </c>
    </row>
    <row r="4" spans="1:11" x14ac:dyDescent="0.25">
      <c r="A4" s="9">
        <v>2</v>
      </c>
      <c r="B4" s="9" t="s">
        <v>800</v>
      </c>
      <c r="C4" s="9" t="s">
        <v>801</v>
      </c>
      <c r="D4" s="9" t="s">
        <v>802</v>
      </c>
      <c r="E4" s="35"/>
      <c r="F4" s="9" t="s">
        <v>864</v>
      </c>
      <c r="G4" s="9">
        <v>6</v>
      </c>
      <c r="H4" s="9"/>
      <c r="I4" s="10"/>
      <c r="J4" s="13">
        <f t="shared" si="0"/>
        <v>0</v>
      </c>
      <c r="K4" s="13">
        <f t="shared" si="1"/>
        <v>0</v>
      </c>
    </row>
    <row r="5" spans="1:11" x14ac:dyDescent="0.25">
      <c r="A5" s="9">
        <v>3</v>
      </c>
      <c r="B5" s="9" t="s">
        <v>803</v>
      </c>
      <c r="C5" s="9" t="s">
        <v>804</v>
      </c>
      <c r="D5" s="9" t="s">
        <v>887</v>
      </c>
      <c r="E5" s="35" t="s">
        <v>1206</v>
      </c>
      <c r="F5" s="9" t="s">
        <v>1207</v>
      </c>
      <c r="G5" s="9">
        <v>40</v>
      </c>
      <c r="H5" s="9"/>
      <c r="I5" s="10"/>
      <c r="J5" s="13">
        <f t="shared" si="0"/>
        <v>0</v>
      </c>
      <c r="K5" s="13">
        <f t="shared" si="1"/>
        <v>0</v>
      </c>
    </row>
    <row r="6" spans="1:11" x14ac:dyDescent="0.25">
      <c r="A6" s="9">
        <v>4</v>
      </c>
      <c r="B6" s="9" t="s">
        <v>805</v>
      </c>
      <c r="C6" s="9" t="s">
        <v>806</v>
      </c>
      <c r="D6" s="9" t="s">
        <v>799</v>
      </c>
      <c r="E6" s="35"/>
      <c r="F6" s="9" t="s">
        <v>873</v>
      </c>
      <c r="G6" s="9">
        <v>3</v>
      </c>
      <c r="H6" s="9"/>
      <c r="I6" s="10"/>
      <c r="J6" s="13">
        <f t="shared" si="0"/>
        <v>0</v>
      </c>
      <c r="K6" s="13">
        <f t="shared" si="1"/>
        <v>0</v>
      </c>
    </row>
    <row r="7" spans="1:11" x14ac:dyDescent="0.25">
      <c r="A7" s="9">
        <v>5</v>
      </c>
      <c r="B7" s="9" t="s">
        <v>807</v>
      </c>
      <c r="C7" s="9" t="s">
        <v>808</v>
      </c>
      <c r="D7" s="9" t="s">
        <v>809</v>
      </c>
      <c r="E7" s="35"/>
      <c r="F7" s="9" t="s">
        <v>871</v>
      </c>
      <c r="G7" s="9">
        <v>4</v>
      </c>
      <c r="H7" s="9"/>
      <c r="I7" s="10"/>
      <c r="J7" s="13">
        <f t="shared" si="0"/>
        <v>0</v>
      </c>
      <c r="K7" s="13">
        <f t="shared" si="1"/>
        <v>0</v>
      </c>
    </row>
    <row r="8" spans="1:11" x14ac:dyDescent="0.25">
      <c r="A8" s="9">
        <v>6</v>
      </c>
      <c r="B8" s="9" t="s">
        <v>1208</v>
      </c>
      <c r="C8" s="9" t="s">
        <v>1209</v>
      </c>
      <c r="D8" s="9" t="s">
        <v>352</v>
      </c>
      <c r="E8" s="36">
        <v>0.1</v>
      </c>
      <c r="F8" s="9" t="s">
        <v>1210</v>
      </c>
      <c r="G8" s="9">
        <v>4</v>
      </c>
      <c r="H8" s="9"/>
      <c r="I8" s="10"/>
      <c r="J8" s="13">
        <f t="shared" si="0"/>
        <v>0</v>
      </c>
      <c r="K8" s="13">
        <f t="shared" si="1"/>
        <v>0</v>
      </c>
    </row>
    <row r="9" spans="1:11" x14ac:dyDescent="0.25">
      <c r="A9" s="9">
        <v>7</v>
      </c>
      <c r="B9" s="9" t="s">
        <v>810</v>
      </c>
      <c r="C9" s="9" t="s">
        <v>811</v>
      </c>
      <c r="D9" s="9" t="s">
        <v>809</v>
      </c>
      <c r="E9" s="35" t="s">
        <v>202</v>
      </c>
      <c r="F9" s="9" t="s">
        <v>867</v>
      </c>
      <c r="G9" s="9">
        <v>137</v>
      </c>
      <c r="H9" s="9"/>
      <c r="I9" s="10"/>
      <c r="J9" s="13">
        <f t="shared" si="0"/>
        <v>0</v>
      </c>
      <c r="K9" s="13">
        <f t="shared" si="1"/>
        <v>0</v>
      </c>
    </row>
    <row r="10" spans="1:11" x14ac:dyDescent="0.25">
      <c r="A10" s="9">
        <v>8</v>
      </c>
      <c r="B10" s="9" t="s">
        <v>812</v>
      </c>
      <c r="C10" s="9" t="s">
        <v>813</v>
      </c>
      <c r="D10" s="9" t="s">
        <v>352</v>
      </c>
      <c r="E10" s="36">
        <v>0.03</v>
      </c>
      <c r="F10" s="9" t="s">
        <v>868</v>
      </c>
      <c r="G10" s="9">
        <v>95</v>
      </c>
      <c r="H10" s="9"/>
      <c r="I10" s="10"/>
      <c r="J10" s="13">
        <f t="shared" si="0"/>
        <v>0</v>
      </c>
      <c r="K10" s="13">
        <f t="shared" si="1"/>
        <v>0</v>
      </c>
    </row>
    <row r="11" spans="1:11" x14ac:dyDescent="0.25">
      <c r="A11" s="9">
        <v>9</v>
      </c>
      <c r="B11" s="9" t="s">
        <v>814</v>
      </c>
      <c r="C11" s="9" t="s">
        <v>815</v>
      </c>
      <c r="D11" s="9" t="s">
        <v>799</v>
      </c>
      <c r="E11" s="36">
        <v>0.02</v>
      </c>
      <c r="F11" s="9" t="s">
        <v>334</v>
      </c>
      <c r="G11" s="9">
        <v>240</v>
      </c>
      <c r="H11" s="9"/>
      <c r="I11" s="10"/>
      <c r="J11" s="13">
        <f t="shared" si="0"/>
        <v>0</v>
      </c>
      <c r="K11" s="13">
        <f t="shared" si="1"/>
        <v>0</v>
      </c>
    </row>
    <row r="12" spans="1:11" x14ac:dyDescent="0.25">
      <c r="A12" s="9">
        <v>10</v>
      </c>
      <c r="B12" s="9" t="s">
        <v>816</v>
      </c>
      <c r="C12" s="9" t="s">
        <v>817</v>
      </c>
      <c r="D12" s="9" t="s">
        <v>818</v>
      </c>
      <c r="E12" s="35"/>
      <c r="F12" s="9" t="s">
        <v>870</v>
      </c>
      <c r="G12" s="9">
        <v>5</v>
      </c>
      <c r="H12" s="9"/>
      <c r="I12" s="10"/>
      <c r="J12" s="13">
        <f t="shared" si="0"/>
        <v>0</v>
      </c>
      <c r="K12" s="13">
        <f t="shared" si="1"/>
        <v>0</v>
      </c>
    </row>
    <row r="13" spans="1:11" x14ac:dyDescent="0.25">
      <c r="A13" s="9">
        <v>11</v>
      </c>
      <c r="B13" s="9" t="s">
        <v>819</v>
      </c>
      <c r="C13" s="9" t="s">
        <v>820</v>
      </c>
      <c r="D13" s="9" t="s">
        <v>821</v>
      </c>
      <c r="E13" s="36">
        <v>0.01</v>
      </c>
      <c r="F13" s="9" t="s">
        <v>873</v>
      </c>
      <c r="G13" s="9">
        <v>8</v>
      </c>
      <c r="H13" s="9"/>
      <c r="I13" s="10"/>
      <c r="J13" s="13">
        <f t="shared" si="0"/>
        <v>0</v>
      </c>
      <c r="K13" s="13">
        <f t="shared" si="1"/>
        <v>0</v>
      </c>
    </row>
    <row r="14" spans="1:11" x14ac:dyDescent="0.25">
      <c r="A14" s="9">
        <v>12</v>
      </c>
      <c r="B14" s="9" t="s">
        <v>819</v>
      </c>
      <c r="C14" s="9" t="s">
        <v>822</v>
      </c>
      <c r="D14" s="9" t="s">
        <v>818</v>
      </c>
      <c r="E14" s="35" t="s">
        <v>138</v>
      </c>
      <c r="F14" s="9" t="s">
        <v>196</v>
      </c>
      <c r="G14" s="9">
        <v>2</v>
      </c>
      <c r="H14" s="9"/>
      <c r="I14" s="10"/>
      <c r="J14" s="13">
        <f t="shared" si="0"/>
        <v>0</v>
      </c>
      <c r="K14" s="13">
        <f t="shared" si="1"/>
        <v>0</v>
      </c>
    </row>
    <row r="15" spans="1:11" x14ac:dyDescent="0.25">
      <c r="A15" s="9">
        <v>13</v>
      </c>
      <c r="B15" s="9" t="s">
        <v>823</v>
      </c>
      <c r="C15" s="9" t="s">
        <v>824</v>
      </c>
      <c r="D15" s="9" t="s">
        <v>352</v>
      </c>
      <c r="E15" s="35"/>
      <c r="F15" s="9" t="s">
        <v>18</v>
      </c>
      <c r="G15" s="9">
        <v>2</v>
      </c>
      <c r="H15" s="9"/>
      <c r="I15" s="10"/>
      <c r="J15" s="13">
        <f t="shared" si="0"/>
        <v>0</v>
      </c>
      <c r="K15" s="13">
        <f t="shared" si="1"/>
        <v>0</v>
      </c>
    </row>
    <row r="16" spans="1:11" x14ac:dyDescent="0.25">
      <c r="A16" s="9">
        <v>14</v>
      </c>
      <c r="B16" s="9" t="s">
        <v>825</v>
      </c>
      <c r="C16" s="9" t="s">
        <v>826</v>
      </c>
      <c r="D16" s="9" t="s">
        <v>821</v>
      </c>
      <c r="E16" s="36">
        <v>0.03</v>
      </c>
      <c r="F16" s="9" t="s">
        <v>344</v>
      </c>
      <c r="G16" s="9">
        <v>5</v>
      </c>
      <c r="H16" s="9"/>
      <c r="I16" s="10"/>
      <c r="J16" s="13">
        <f t="shared" si="0"/>
        <v>0</v>
      </c>
      <c r="K16" s="13">
        <f t="shared" si="1"/>
        <v>0</v>
      </c>
    </row>
    <row r="17" spans="1:11" x14ac:dyDescent="0.25">
      <c r="A17" s="9">
        <v>15</v>
      </c>
      <c r="B17" s="9" t="s">
        <v>427</v>
      </c>
      <c r="C17" s="9" t="s">
        <v>827</v>
      </c>
      <c r="D17" s="9" t="s">
        <v>1215</v>
      </c>
      <c r="E17" s="36" t="s">
        <v>113</v>
      </c>
      <c r="F17" s="9" t="s">
        <v>874</v>
      </c>
      <c r="G17" s="9">
        <v>1</v>
      </c>
      <c r="H17" s="9"/>
      <c r="I17" s="10"/>
      <c r="J17" s="13">
        <f t="shared" si="0"/>
        <v>0</v>
      </c>
      <c r="K17" s="13">
        <f t="shared" si="1"/>
        <v>0</v>
      </c>
    </row>
    <row r="18" spans="1:11" x14ac:dyDescent="0.25">
      <c r="A18" s="9">
        <v>16</v>
      </c>
      <c r="B18" s="9" t="s">
        <v>427</v>
      </c>
      <c r="C18" s="9" t="s">
        <v>827</v>
      </c>
      <c r="D18" s="9" t="s">
        <v>1215</v>
      </c>
      <c r="E18" s="35" t="s">
        <v>828</v>
      </c>
      <c r="F18" s="9" t="s">
        <v>874</v>
      </c>
      <c r="G18" s="9">
        <v>1</v>
      </c>
      <c r="H18" s="9"/>
      <c r="I18" s="10"/>
      <c r="J18" s="13">
        <f t="shared" si="0"/>
        <v>0</v>
      </c>
      <c r="K18" s="13">
        <f t="shared" si="1"/>
        <v>0</v>
      </c>
    </row>
    <row r="19" spans="1:11" x14ac:dyDescent="0.25">
      <c r="A19" s="9">
        <v>17</v>
      </c>
      <c r="B19" s="9" t="s">
        <v>171</v>
      </c>
      <c r="C19" s="9" t="s">
        <v>829</v>
      </c>
      <c r="D19" s="9" t="s">
        <v>809</v>
      </c>
      <c r="E19" s="35" t="s">
        <v>210</v>
      </c>
      <c r="F19" s="9" t="s">
        <v>869</v>
      </c>
      <c r="G19" s="9">
        <v>33</v>
      </c>
      <c r="H19" s="9"/>
      <c r="I19" s="10"/>
      <c r="J19" s="13">
        <f t="shared" si="0"/>
        <v>0</v>
      </c>
      <c r="K19" s="13">
        <f t="shared" si="1"/>
        <v>0</v>
      </c>
    </row>
    <row r="20" spans="1:11" x14ac:dyDescent="0.25">
      <c r="A20" s="9">
        <v>18</v>
      </c>
      <c r="B20" s="9" t="s">
        <v>553</v>
      </c>
      <c r="C20" s="9" t="s">
        <v>830</v>
      </c>
      <c r="D20" s="9" t="s">
        <v>831</v>
      </c>
      <c r="E20" s="35" t="s">
        <v>832</v>
      </c>
      <c r="F20" s="9" t="s">
        <v>18</v>
      </c>
      <c r="G20" s="9">
        <v>18</v>
      </c>
      <c r="H20" s="9"/>
      <c r="I20" s="10"/>
      <c r="J20" s="13">
        <f t="shared" si="0"/>
        <v>0</v>
      </c>
      <c r="K20" s="13">
        <f t="shared" si="1"/>
        <v>0</v>
      </c>
    </row>
    <row r="21" spans="1:11" x14ac:dyDescent="0.25">
      <c r="A21" s="9">
        <v>19</v>
      </c>
      <c r="B21" s="9" t="s">
        <v>833</v>
      </c>
      <c r="C21" s="9" t="s">
        <v>834</v>
      </c>
      <c r="D21" s="9" t="s">
        <v>352</v>
      </c>
      <c r="E21" s="37">
        <v>1E-3</v>
      </c>
      <c r="F21" s="9" t="s">
        <v>892</v>
      </c>
      <c r="G21" s="9">
        <v>230</v>
      </c>
      <c r="H21" s="9"/>
      <c r="I21" s="10"/>
      <c r="J21" s="13">
        <f t="shared" si="0"/>
        <v>0</v>
      </c>
      <c r="K21" s="13">
        <f t="shared" si="1"/>
        <v>0</v>
      </c>
    </row>
    <row r="22" spans="1:11" x14ac:dyDescent="0.25">
      <c r="A22" s="9">
        <v>20</v>
      </c>
      <c r="B22" s="9" t="s">
        <v>835</v>
      </c>
      <c r="C22" s="9" t="s">
        <v>836</v>
      </c>
      <c r="D22" s="9" t="s">
        <v>831</v>
      </c>
      <c r="E22" s="35" t="s">
        <v>837</v>
      </c>
      <c r="F22" s="9" t="s">
        <v>862</v>
      </c>
      <c r="G22" s="9">
        <v>18</v>
      </c>
      <c r="H22" s="9"/>
      <c r="I22" s="10"/>
      <c r="J22" s="13">
        <f t="shared" si="0"/>
        <v>0</v>
      </c>
      <c r="K22" s="13">
        <f t="shared" si="1"/>
        <v>0</v>
      </c>
    </row>
    <row r="23" spans="1:11" x14ac:dyDescent="0.25">
      <c r="A23" s="9">
        <v>21</v>
      </c>
      <c r="B23" s="9" t="s">
        <v>838</v>
      </c>
      <c r="C23" s="9" t="s">
        <v>839</v>
      </c>
      <c r="D23" s="9" t="s">
        <v>809</v>
      </c>
      <c r="E23" s="35" t="s">
        <v>56</v>
      </c>
      <c r="F23" s="9" t="s">
        <v>869</v>
      </c>
      <c r="G23" s="9">
        <v>18</v>
      </c>
      <c r="H23" s="9"/>
      <c r="I23" s="10"/>
      <c r="J23" s="13">
        <f t="shared" si="0"/>
        <v>0</v>
      </c>
      <c r="K23" s="13">
        <f t="shared" si="1"/>
        <v>0</v>
      </c>
    </row>
    <row r="24" spans="1:11" x14ac:dyDescent="0.25">
      <c r="A24" s="9">
        <v>22</v>
      </c>
      <c r="B24" s="9" t="s">
        <v>840</v>
      </c>
      <c r="C24" s="9" t="s">
        <v>841</v>
      </c>
      <c r="D24" s="9" t="s">
        <v>352</v>
      </c>
      <c r="E24" s="36">
        <v>0.03</v>
      </c>
      <c r="F24" s="9" t="s">
        <v>864</v>
      </c>
      <c r="G24" s="9">
        <v>210</v>
      </c>
      <c r="H24" s="9"/>
      <c r="I24" s="10"/>
      <c r="J24" s="13">
        <f t="shared" si="0"/>
        <v>0</v>
      </c>
      <c r="K24" s="13">
        <f t="shared" si="1"/>
        <v>0</v>
      </c>
    </row>
    <row r="25" spans="1:11" x14ac:dyDescent="0.25">
      <c r="A25" s="9">
        <v>23</v>
      </c>
      <c r="B25" s="9" t="s">
        <v>872</v>
      </c>
      <c r="C25" s="9" t="s">
        <v>872</v>
      </c>
      <c r="D25" s="9" t="s">
        <v>821</v>
      </c>
      <c r="E25" s="36">
        <v>0.01</v>
      </c>
      <c r="F25" s="9" t="s">
        <v>330</v>
      </c>
      <c r="G25" s="9">
        <v>3</v>
      </c>
      <c r="H25" s="9"/>
      <c r="I25" s="10"/>
      <c r="J25" s="13">
        <f t="shared" si="0"/>
        <v>0</v>
      </c>
      <c r="K25" s="13">
        <f t="shared" si="1"/>
        <v>0</v>
      </c>
    </row>
    <row r="26" spans="1:11" x14ac:dyDescent="0.25">
      <c r="A26" s="9">
        <v>24</v>
      </c>
      <c r="B26" s="9" t="s">
        <v>961</v>
      </c>
      <c r="C26" s="9" t="s">
        <v>962</v>
      </c>
      <c r="D26" s="9" t="s">
        <v>821</v>
      </c>
      <c r="E26" s="36"/>
      <c r="F26" s="9" t="s">
        <v>963</v>
      </c>
      <c r="G26" s="9">
        <v>40</v>
      </c>
      <c r="H26" s="9"/>
      <c r="I26" s="10"/>
      <c r="J26" s="13">
        <f t="shared" si="0"/>
        <v>0</v>
      </c>
      <c r="K26" s="13">
        <f t="shared" si="1"/>
        <v>0</v>
      </c>
    </row>
    <row r="27" spans="1:11" x14ac:dyDescent="0.25">
      <c r="A27" s="9">
        <v>25</v>
      </c>
      <c r="B27" s="9" t="s">
        <v>885</v>
      </c>
      <c r="C27" s="9" t="s">
        <v>886</v>
      </c>
      <c r="D27" s="9" t="s">
        <v>887</v>
      </c>
      <c r="E27" s="36" t="s">
        <v>888</v>
      </c>
      <c r="F27" s="9" t="s">
        <v>889</v>
      </c>
      <c r="G27" s="9">
        <v>19</v>
      </c>
      <c r="H27" s="9"/>
      <c r="I27" s="10"/>
      <c r="J27" s="13">
        <f t="shared" si="0"/>
        <v>0</v>
      </c>
      <c r="K27" s="13">
        <f t="shared" si="1"/>
        <v>0</v>
      </c>
    </row>
    <row r="28" spans="1:11" x14ac:dyDescent="0.25">
      <c r="A28" s="9">
        <v>26</v>
      </c>
      <c r="B28" s="9" t="s">
        <v>295</v>
      </c>
      <c r="C28" s="9" t="s">
        <v>842</v>
      </c>
      <c r="D28" s="9" t="s">
        <v>831</v>
      </c>
      <c r="E28" s="36">
        <v>0.1</v>
      </c>
      <c r="F28" s="9" t="s">
        <v>877</v>
      </c>
      <c r="G28" s="9">
        <v>10</v>
      </c>
      <c r="H28" s="9"/>
      <c r="I28" s="10"/>
      <c r="J28" s="13">
        <f t="shared" si="0"/>
        <v>0</v>
      </c>
      <c r="K28" s="13">
        <f t="shared" si="1"/>
        <v>0</v>
      </c>
    </row>
    <row r="29" spans="1:11" x14ac:dyDescent="0.25">
      <c r="A29" s="9">
        <v>27</v>
      </c>
      <c r="B29" s="9" t="s">
        <v>295</v>
      </c>
      <c r="C29" s="9" t="s">
        <v>843</v>
      </c>
      <c r="D29" s="9" t="s">
        <v>844</v>
      </c>
      <c r="E29" s="36">
        <v>0.02</v>
      </c>
      <c r="F29" s="9" t="s">
        <v>863</v>
      </c>
      <c r="G29" s="9">
        <v>120</v>
      </c>
      <c r="H29" s="9"/>
      <c r="I29" s="10"/>
      <c r="J29" s="13">
        <f t="shared" si="0"/>
        <v>0</v>
      </c>
      <c r="K29" s="13">
        <f t="shared" si="1"/>
        <v>0</v>
      </c>
    </row>
    <row r="30" spans="1:11" x14ac:dyDescent="0.25">
      <c r="A30" s="9">
        <v>28</v>
      </c>
      <c r="B30" s="9" t="s">
        <v>295</v>
      </c>
      <c r="C30" s="9" t="s">
        <v>843</v>
      </c>
      <c r="D30" s="9" t="s">
        <v>845</v>
      </c>
      <c r="E30" s="36">
        <v>0.02</v>
      </c>
      <c r="F30" s="9" t="s">
        <v>863</v>
      </c>
      <c r="G30" s="9">
        <v>128</v>
      </c>
      <c r="H30" s="9"/>
      <c r="I30" s="10"/>
      <c r="J30" s="13">
        <f t="shared" si="0"/>
        <v>0</v>
      </c>
      <c r="K30" s="13">
        <f t="shared" si="1"/>
        <v>0</v>
      </c>
    </row>
    <row r="31" spans="1:11" x14ac:dyDescent="0.25">
      <c r="A31" s="9">
        <v>29</v>
      </c>
      <c r="B31" s="9" t="s">
        <v>341</v>
      </c>
      <c r="C31" s="9" t="s">
        <v>606</v>
      </c>
      <c r="D31" s="9" t="s">
        <v>831</v>
      </c>
      <c r="E31" s="37">
        <v>1.172E-2</v>
      </c>
      <c r="F31" s="9" t="s">
        <v>879</v>
      </c>
      <c r="G31" s="9">
        <v>4</v>
      </c>
      <c r="H31" s="9"/>
      <c r="I31" s="10"/>
      <c r="J31" s="13">
        <f t="shared" si="0"/>
        <v>0</v>
      </c>
      <c r="K31" s="13">
        <f t="shared" si="1"/>
        <v>0</v>
      </c>
    </row>
    <row r="32" spans="1:11" x14ac:dyDescent="0.25">
      <c r="A32" s="9">
        <v>30</v>
      </c>
      <c r="B32" s="9" t="s">
        <v>614</v>
      </c>
      <c r="C32" s="9" t="s">
        <v>846</v>
      </c>
      <c r="D32" s="9" t="s">
        <v>818</v>
      </c>
      <c r="E32" s="35" t="s">
        <v>847</v>
      </c>
      <c r="F32" s="9" t="s">
        <v>880</v>
      </c>
      <c r="G32" s="9">
        <v>18</v>
      </c>
      <c r="H32" s="9"/>
      <c r="I32" s="10"/>
      <c r="J32" s="13">
        <f t="shared" si="0"/>
        <v>0</v>
      </c>
      <c r="K32" s="13">
        <f t="shared" si="1"/>
        <v>0</v>
      </c>
    </row>
    <row r="33" spans="1:11" x14ac:dyDescent="0.25">
      <c r="A33" s="9">
        <v>31</v>
      </c>
      <c r="B33" s="9" t="s">
        <v>105</v>
      </c>
      <c r="C33" s="9" t="s">
        <v>105</v>
      </c>
      <c r="D33" s="9" t="s">
        <v>809</v>
      </c>
      <c r="E33" s="35" t="s">
        <v>253</v>
      </c>
      <c r="F33" s="9" t="s">
        <v>869</v>
      </c>
      <c r="G33" s="9">
        <v>1</v>
      </c>
      <c r="H33" s="9"/>
      <c r="I33" s="10"/>
      <c r="J33" s="13">
        <f t="shared" si="0"/>
        <v>0</v>
      </c>
      <c r="K33" s="13">
        <f t="shared" si="1"/>
        <v>0</v>
      </c>
    </row>
    <row r="34" spans="1:11" x14ac:dyDescent="0.25">
      <c r="A34" s="9">
        <v>32</v>
      </c>
      <c r="B34" s="9" t="s">
        <v>105</v>
      </c>
      <c r="C34" s="9" t="s">
        <v>105</v>
      </c>
      <c r="D34" s="9" t="s">
        <v>809</v>
      </c>
      <c r="E34" s="35" t="s">
        <v>848</v>
      </c>
      <c r="F34" s="9" t="s">
        <v>869</v>
      </c>
      <c r="G34" s="9">
        <v>5</v>
      </c>
      <c r="H34" s="9"/>
      <c r="I34" s="10"/>
      <c r="J34" s="13">
        <f t="shared" si="0"/>
        <v>0</v>
      </c>
      <c r="K34" s="13">
        <f t="shared" si="1"/>
        <v>0</v>
      </c>
    </row>
    <row r="35" spans="1:11" x14ac:dyDescent="0.25">
      <c r="A35" s="9">
        <v>33</v>
      </c>
      <c r="B35" s="9" t="s">
        <v>105</v>
      </c>
      <c r="C35" s="9" t="s">
        <v>105</v>
      </c>
      <c r="D35" s="9" t="s">
        <v>809</v>
      </c>
      <c r="E35" s="35" t="s">
        <v>65</v>
      </c>
      <c r="F35" s="9" t="s">
        <v>869</v>
      </c>
      <c r="G35" s="9">
        <v>5</v>
      </c>
      <c r="H35" s="9"/>
      <c r="I35" s="10"/>
      <c r="J35" s="13">
        <f t="shared" si="0"/>
        <v>0</v>
      </c>
      <c r="K35" s="13">
        <f t="shared" si="1"/>
        <v>0</v>
      </c>
    </row>
    <row r="36" spans="1:11" x14ac:dyDescent="0.25">
      <c r="A36" s="9">
        <v>34</v>
      </c>
      <c r="B36" s="9" t="s">
        <v>105</v>
      </c>
      <c r="C36" s="9" t="s">
        <v>105</v>
      </c>
      <c r="D36" s="9" t="s">
        <v>809</v>
      </c>
      <c r="E36" s="35" t="s">
        <v>64</v>
      </c>
      <c r="F36" s="9" t="s">
        <v>869</v>
      </c>
      <c r="G36" s="9">
        <v>5</v>
      </c>
      <c r="H36" s="9"/>
      <c r="I36" s="10"/>
      <c r="J36" s="13">
        <f t="shared" si="0"/>
        <v>0</v>
      </c>
      <c r="K36" s="13">
        <f t="shared" si="1"/>
        <v>0</v>
      </c>
    </row>
    <row r="37" spans="1:11" x14ac:dyDescent="0.25">
      <c r="A37" s="9">
        <v>35</v>
      </c>
      <c r="B37" s="9" t="s">
        <v>1272</v>
      </c>
      <c r="C37" s="9" t="s">
        <v>1273</v>
      </c>
      <c r="D37" s="9" t="s">
        <v>1274</v>
      </c>
      <c r="E37" s="35" t="s">
        <v>1206</v>
      </c>
      <c r="F37" s="9" t="s">
        <v>1275</v>
      </c>
      <c r="G37" s="9">
        <v>10</v>
      </c>
      <c r="H37" s="9"/>
      <c r="I37" s="10"/>
      <c r="J37" s="13">
        <f t="shared" si="0"/>
        <v>0</v>
      </c>
      <c r="K37" s="13">
        <f t="shared" si="1"/>
        <v>0</v>
      </c>
    </row>
    <row r="38" spans="1:11" x14ac:dyDescent="0.25">
      <c r="A38" s="9">
        <v>36</v>
      </c>
      <c r="B38" s="9" t="s">
        <v>849</v>
      </c>
      <c r="C38" s="9" t="s">
        <v>850</v>
      </c>
      <c r="D38" s="9" t="s">
        <v>809</v>
      </c>
      <c r="E38" s="35" t="s">
        <v>527</v>
      </c>
      <c r="F38" s="9" t="s">
        <v>869</v>
      </c>
      <c r="G38" s="9">
        <v>4</v>
      </c>
      <c r="H38" s="9"/>
      <c r="I38" s="10"/>
      <c r="J38" s="13">
        <f t="shared" si="0"/>
        <v>0</v>
      </c>
      <c r="K38" s="13">
        <f t="shared" si="1"/>
        <v>0</v>
      </c>
    </row>
    <row r="39" spans="1:11" x14ac:dyDescent="0.25">
      <c r="A39" s="9">
        <v>37</v>
      </c>
      <c r="B39" s="9" t="s">
        <v>851</v>
      </c>
      <c r="C39" s="9" t="s">
        <v>852</v>
      </c>
      <c r="D39" s="9" t="s">
        <v>809</v>
      </c>
      <c r="E39" s="35" t="s">
        <v>65</v>
      </c>
      <c r="F39" s="9" t="s">
        <v>867</v>
      </c>
      <c r="G39" s="9">
        <v>5</v>
      </c>
      <c r="H39" s="9"/>
      <c r="I39" s="10"/>
      <c r="J39" s="13">
        <f t="shared" si="0"/>
        <v>0</v>
      </c>
      <c r="K39" s="13">
        <f t="shared" si="1"/>
        <v>0</v>
      </c>
    </row>
    <row r="40" spans="1:11" x14ac:dyDescent="0.25">
      <c r="A40" s="9">
        <v>38</v>
      </c>
      <c r="B40" s="9" t="s">
        <v>853</v>
      </c>
      <c r="C40" s="9" t="s">
        <v>854</v>
      </c>
      <c r="D40" s="9" t="s">
        <v>155</v>
      </c>
      <c r="E40" s="35" t="s">
        <v>138</v>
      </c>
      <c r="F40" s="9" t="s">
        <v>139</v>
      </c>
      <c r="G40" s="9">
        <v>2</v>
      </c>
      <c r="H40" s="9"/>
      <c r="I40" s="10"/>
      <c r="J40" s="13">
        <f t="shared" si="0"/>
        <v>0</v>
      </c>
      <c r="K40" s="13">
        <f t="shared" si="1"/>
        <v>0</v>
      </c>
    </row>
    <row r="41" spans="1:11" x14ac:dyDescent="0.25">
      <c r="A41" s="9">
        <v>39</v>
      </c>
      <c r="B41" s="9" t="s">
        <v>882</v>
      </c>
      <c r="C41" s="9" t="s">
        <v>883</v>
      </c>
      <c r="D41" s="9" t="s">
        <v>352</v>
      </c>
      <c r="E41" s="36">
        <v>0.1</v>
      </c>
      <c r="F41" s="9" t="s">
        <v>884</v>
      </c>
      <c r="G41" s="9">
        <v>6</v>
      </c>
      <c r="H41" s="9"/>
      <c r="I41" s="10"/>
      <c r="J41" s="13">
        <f t="shared" si="0"/>
        <v>0</v>
      </c>
      <c r="K41" s="13">
        <f t="shared" si="1"/>
        <v>0</v>
      </c>
    </row>
    <row r="42" spans="1:11" x14ac:dyDescent="0.25">
      <c r="A42" s="9">
        <v>40</v>
      </c>
      <c r="B42" s="9" t="s">
        <v>855</v>
      </c>
      <c r="C42" s="9" t="s">
        <v>856</v>
      </c>
      <c r="D42" s="9" t="s">
        <v>818</v>
      </c>
      <c r="E42" s="35" t="s">
        <v>210</v>
      </c>
      <c r="F42" s="9" t="s">
        <v>876</v>
      </c>
      <c r="G42" s="9">
        <v>30</v>
      </c>
      <c r="H42" s="9"/>
      <c r="I42" s="10"/>
      <c r="J42" s="13">
        <f t="shared" si="0"/>
        <v>0</v>
      </c>
      <c r="K42" s="13">
        <f t="shared" si="1"/>
        <v>0</v>
      </c>
    </row>
    <row r="43" spans="1:11" x14ac:dyDescent="0.25">
      <c r="A43" s="9">
        <v>41</v>
      </c>
      <c r="B43" s="9" t="s">
        <v>857</v>
      </c>
      <c r="C43" s="9" t="s">
        <v>858</v>
      </c>
      <c r="D43" s="9" t="s">
        <v>821</v>
      </c>
      <c r="E43" s="36">
        <v>0.02</v>
      </c>
      <c r="F43" s="9" t="s">
        <v>865</v>
      </c>
      <c r="G43" s="9">
        <v>300</v>
      </c>
      <c r="H43" s="9"/>
      <c r="I43" s="10"/>
      <c r="J43" s="13">
        <f t="shared" si="0"/>
        <v>0</v>
      </c>
      <c r="K43" s="13">
        <f t="shared" si="1"/>
        <v>0</v>
      </c>
    </row>
    <row r="44" spans="1:11" x14ac:dyDescent="0.25">
      <c r="A44" s="9">
        <v>42</v>
      </c>
      <c r="B44" s="9" t="s">
        <v>857</v>
      </c>
      <c r="C44" s="9" t="s">
        <v>858</v>
      </c>
      <c r="D44" s="9" t="s">
        <v>821</v>
      </c>
      <c r="E44" s="36">
        <v>0.02</v>
      </c>
      <c r="F44" s="9" t="s">
        <v>866</v>
      </c>
      <c r="G44" s="9">
        <v>4</v>
      </c>
      <c r="H44" s="9"/>
      <c r="I44" s="10"/>
      <c r="J44" s="13">
        <f t="shared" si="0"/>
        <v>0</v>
      </c>
      <c r="K44" s="13">
        <f t="shared" si="1"/>
        <v>0</v>
      </c>
    </row>
    <row r="45" spans="1:11" x14ac:dyDescent="0.25">
      <c r="A45" s="9">
        <v>43</v>
      </c>
      <c r="B45" s="9" t="s">
        <v>859</v>
      </c>
      <c r="C45" s="9" t="s">
        <v>860</v>
      </c>
      <c r="D45" s="9" t="s">
        <v>809</v>
      </c>
      <c r="E45" s="35" t="s">
        <v>861</v>
      </c>
      <c r="F45" s="9" t="s">
        <v>875</v>
      </c>
      <c r="G45" s="9">
        <v>45</v>
      </c>
      <c r="H45" s="9"/>
      <c r="I45" s="10"/>
      <c r="J45" s="13">
        <f t="shared" si="0"/>
        <v>0</v>
      </c>
      <c r="K45" s="13">
        <f t="shared" si="1"/>
        <v>0</v>
      </c>
    </row>
    <row r="46" spans="1:11" x14ac:dyDescent="0.25">
      <c r="A46" s="9"/>
      <c r="B46" s="9"/>
      <c r="C46" s="9" t="s">
        <v>878</v>
      </c>
      <c r="D46" s="9" t="s">
        <v>799</v>
      </c>
      <c r="E46" s="35"/>
      <c r="F46" s="9" t="s">
        <v>873</v>
      </c>
      <c r="G46" s="9">
        <v>16</v>
      </c>
      <c r="H46" s="9"/>
      <c r="I46" s="10"/>
      <c r="J46" s="13">
        <f t="shared" si="0"/>
        <v>0</v>
      </c>
      <c r="K46" s="13">
        <f t="shared" si="1"/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H3" sqref="H3:I5"/>
    </sheetView>
  </sheetViews>
  <sheetFormatPr defaultRowHeight="15" x14ac:dyDescent="0.25"/>
  <cols>
    <col min="2" max="2" width="41.85546875" customWidth="1"/>
    <col min="3" max="3" width="40.7109375" customWidth="1"/>
    <col min="4" max="4" width="20.7109375" customWidth="1"/>
    <col min="5" max="5" width="20.42578125" customWidth="1"/>
    <col min="6" max="6" width="17.42578125" customWidth="1"/>
    <col min="8" max="8" width="11.5703125" customWidth="1"/>
    <col min="9" max="9" width="11.7109375" customWidth="1"/>
  </cols>
  <sheetData>
    <row r="1" spans="1:11" x14ac:dyDescent="0.25">
      <c r="B1" s="8">
        <f>'32LEKI ZEW ,CZOPKI'!B1+1</f>
        <v>33</v>
      </c>
      <c r="C1" t="s">
        <v>1318</v>
      </c>
      <c r="J1" s="12">
        <f>SUM(J3:J5)</f>
        <v>0</v>
      </c>
      <c r="K1" s="12">
        <f>SUM(K3:K5)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1094</v>
      </c>
      <c r="C3" s="9" t="s">
        <v>1098</v>
      </c>
      <c r="D3" s="24" t="s">
        <v>1096</v>
      </c>
      <c r="E3" s="24" t="s">
        <v>1097</v>
      </c>
      <c r="F3" s="24" t="s">
        <v>492</v>
      </c>
      <c r="G3" s="38">
        <v>2</v>
      </c>
      <c r="H3" s="38"/>
      <c r="I3" s="10"/>
      <c r="J3" s="13">
        <f>ROUND(H3*G3,2)</f>
        <v>0</v>
      </c>
      <c r="K3" s="13">
        <f>ROUND(J3*(1+I3),2)</f>
        <v>0</v>
      </c>
    </row>
    <row r="4" spans="1:11" x14ac:dyDescent="0.25">
      <c r="A4" s="9">
        <v>2</v>
      </c>
      <c r="B4" s="9" t="s">
        <v>1095</v>
      </c>
      <c r="C4" s="9" t="s">
        <v>1046</v>
      </c>
      <c r="D4" s="9" t="s">
        <v>146</v>
      </c>
      <c r="E4" s="9" t="s">
        <v>1099</v>
      </c>
      <c r="F4" s="9" t="s">
        <v>693</v>
      </c>
      <c r="G4" s="27">
        <v>250</v>
      </c>
      <c r="H4" s="27"/>
      <c r="I4" s="10"/>
      <c r="J4" s="13">
        <f>ROUND(H4*G4,2)</f>
        <v>0</v>
      </c>
      <c r="K4" s="13">
        <f>ROUND(J4*(1+I4),2)</f>
        <v>0</v>
      </c>
    </row>
    <row r="5" spans="1:11" x14ac:dyDescent="0.25">
      <c r="A5" s="9">
        <v>3</v>
      </c>
      <c r="B5" s="9" t="s">
        <v>1047</v>
      </c>
      <c r="C5" s="9" t="s">
        <v>1048</v>
      </c>
      <c r="D5" s="9" t="s">
        <v>1</v>
      </c>
      <c r="E5" s="9" t="s">
        <v>1049</v>
      </c>
      <c r="F5" s="9" t="s">
        <v>492</v>
      </c>
      <c r="G5" s="27">
        <v>2</v>
      </c>
      <c r="H5" s="27"/>
      <c r="I5" s="10"/>
      <c r="J5" s="13">
        <f>ROUND(H5*G5,2)</f>
        <v>0</v>
      </c>
      <c r="K5" s="13">
        <f>ROUND(J5*(1+I5),2)</f>
        <v>0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J38" sqref="J38"/>
    </sheetView>
  </sheetViews>
  <sheetFormatPr defaultRowHeight="15" x14ac:dyDescent="0.25"/>
  <cols>
    <col min="2" max="2" width="17.85546875" customWidth="1"/>
    <col min="3" max="3" width="35.5703125" customWidth="1"/>
    <col min="6" max="6" width="20.140625" customWidth="1"/>
  </cols>
  <sheetData>
    <row r="1" spans="1:11" x14ac:dyDescent="0.25">
      <c r="B1" s="8">
        <f>'33SZCZEPIONKI'!B1+1</f>
        <v>34</v>
      </c>
      <c r="C1" t="s">
        <v>1319</v>
      </c>
      <c r="J1" s="12">
        <f>SUM(J3:J4)</f>
        <v>0</v>
      </c>
      <c r="K1" s="12">
        <f>SUM(K3:K4)</f>
        <v>0</v>
      </c>
    </row>
    <row r="2" spans="1:11" s="6" customFormat="1" ht="45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893</v>
      </c>
      <c r="C3" s="9" t="s">
        <v>894</v>
      </c>
      <c r="D3" s="9" t="s">
        <v>1</v>
      </c>
      <c r="E3" s="10">
        <v>0.2</v>
      </c>
      <c r="F3" s="9" t="s">
        <v>18</v>
      </c>
      <c r="G3" s="9">
        <v>4</v>
      </c>
      <c r="H3" s="9"/>
      <c r="I3" s="10"/>
      <c r="J3" s="13">
        <f>ROUND(H3*G3,2)</f>
        <v>0</v>
      </c>
      <c r="K3" s="13">
        <f>ROUND(J3*(1+I3),2)</f>
        <v>0</v>
      </c>
    </row>
    <row r="4" spans="1:11" x14ac:dyDescent="0.25">
      <c r="A4" s="9">
        <v>2</v>
      </c>
      <c r="B4" s="9" t="s">
        <v>893</v>
      </c>
      <c r="C4" s="9" t="s">
        <v>896</v>
      </c>
      <c r="D4" s="9" t="s">
        <v>1</v>
      </c>
      <c r="E4" s="10">
        <v>0.2</v>
      </c>
      <c r="F4" s="9" t="s">
        <v>895</v>
      </c>
      <c r="G4" s="9">
        <v>145</v>
      </c>
      <c r="H4" s="9"/>
      <c r="I4" s="10"/>
      <c r="J4" s="13">
        <f>ROUND(H4*G4,2)</f>
        <v>0</v>
      </c>
      <c r="K4" s="13">
        <f>ROUND(J4*(1+I4),2)</f>
        <v>0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H3" sqref="H3:I15"/>
    </sheetView>
  </sheetViews>
  <sheetFormatPr defaultRowHeight="15" x14ac:dyDescent="0.25"/>
  <cols>
    <col min="2" max="2" width="47.28515625" customWidth="1"/>
    <col min="3" max="3" width="33.5703125" customWidth="1"/>
    <col min="4" max="4" width="17.28515625" customWidth="1"/>
    <col min="6" max="6" width="11.28515625" customWidth="1"/>
  </cols>
  <sheetData>
    <row r="1" spans="1:11" x14ac:dyDescent="0.25">
      <c r="B1" s="8">
        <f>'34ALBUMINY'!B1+1</f>
        <v>35</v>
      </c>
      <c r="C1" t="s">
        <v>1320</v>
      </c>
      <c r="J1" s="12">
        <f>SUM(J3:J15)</f>
        <v>0</v>
      </c>
      <c r="K1" s="12">
        <f>SUM(K3:K15)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12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1019</v>
      </c>
      <c r="C3" s="9" t="s">
        <v>1020</v>
      </c>
      <c r="D3" s="9" t="s">
        <v>1021</v>
      </c>
      <c r="E3" s="27"/>
      <c r="F3" s="9" t="s">
        <v>1022</v>
      </c>
      <c r="G3" s="9">
        <v>2</v>
      </c>
      <c r="H3" s="9"/>
      <c r="I3" s="10"/>
      <c r="J3" s="13">
        <f t="shared" ref="J3:J15" si="0">ROUND(H3*G3,2)</f>
        <v>0</v>
      </c>
      <c r="K3" s="13">
        <f t="shared" ref="K3:K15" si="1">ROUND(J3*(1+I3),2)</f>
        <v>0</v>
      </c>
    </row>
    <row r="4" spans="1:11" x14ac:dyDescent="0.25">
      <c r="A4" s="9">
        <v>2</v>
      </c>
      <c r="B4" s="9" t="s">
        <v>1023</v>
      </c>
      <c r="C4" s="9" t="s">
        <v>1024</v>
      </c>
      <c r="D4" s="9" t="s">
        <v>352</v>
      </c>
      <c r="E4" s="29">
        <v>5.0000000000000001E-3</v>
      </c>
      <c r="F4" s="9" t="s">
        <v>967</v>
      </c>
      <c r="G4" s="9">
        <v>22</v>
      </c>
      <c r="H4" s="9"/>
      <c r="I4" s="10"/>
      <c r="J4" s="13">
        <f t="shared" si="0"/>
        <v>0</v>
      </c>
      <c r="K4" s="13">
        <f t="shared" si="1"/>
        <v>0</v>
      </c>
    </row>
    <row r="5" spans="1:11" x14ac:dyDescent="0.25">
      <c r="A5" s="9">
        <v>3</v>
      </c>
      <c r="B5" s="9" t="s">
        <v>1186</v>
      </c>
      <c r="C5" s="9" t="s">
        <v>1183</v>
      </c>
      <c r="D5" s="9" t="s">
        <v>1184</v>
      </c>
      <c r="E5" s="29">
        <v>0.04</v>
      </c>
      <c r="F5" s="9" t="s">
        <v>1184</v>
      </c>
      <c r="G5" s="9">
        <v>35</v>
      </c>
      <c r="H5" s="9"/>
      <c r="I5" s="10"/>
      <c r="J5" s="13">
        <f t="shared" si="0"/>
        <v>0</v>
      </c>
      <c r="K5" s="13">
        <f t="shared" si="1"/>
        <v>0</v>
      </c>
    </row>
    <row r="6" spans="1:11" x14ac:dyDescent="0.25">
      <c r="A6" s="9">
        <v>4</v>
      </c>
      <c r="B6" s="9" t="s">
        <v>1186</v>
      </c>
      <c r="C6" s="9" t="s">
        <v>1185</v>
      </c>
      <c r="D6" s="9" t="s">
        <v>1184</v>
      </c>
      <c r="E6" s="29">
        <v>0.1</v>
      </c>
      <c r="F6" s="9" t="s">
        <v>1184</v>
      </c>
      <c r="G6" s="9">
        <v>85</v>
      </c>
      <c r="H6" s="9"/>
      <c r="I6" s="10"/>
      <c r="J6" s="13">
        <f t="shared" si="0"/>
        <v>0</v>
      </c>
      <c r="K6" s="13">
        <f t="shared" si="1"/>
        <v>0</v>
      </c>
    </row>
    <row r="7" spans="1:11" x14ac:dyDescent="0.25">
      <c r="A7" s="9">
        <v>5</v>
      </c>
      <c r="B7" s="9" t="s">
        <v>6</v>
      </c>
      <c r="C7" s="9" t="s">
        <v>1025</v>
      </c>
      <c r="D7" s="9" t="s">
        <v>1021</v>
      </c>
      <c r="E7" s="27"/>
      <c r="F7" s="9" t="s">
        <v>1026</v>
      </c>
      <c r="G7" s="9">
        <v>35</v>
      </c>
      <c r="H7" s="9"/>
      <c r="I7" s="10"/>
      <c r="J7" s="13">
        <f t="shared" si="0"/>
        <v>0</v>
      </c>
      <c r="K7" s="13">
        <f t="shared" si="1"/>
        <v>0</v>
      </c>
    </row>
    <row r="8" spans="1:11" x14ac:dyDescent="0.25">
      <c r="A8" s="9">
        <v>6</v>
      </c>
      <c r="B8" s="9" t="s">
        <v>1027</v>
      </c>
      <c r="C8" s="9" t="s">
        <v>1028</v>
      </c>
      <c r="D8" s="9" t="s">
        <v>1021</v>
      </c>
      <c r="E8" s="27"/>
      <c r="F8" s="9" t="s">
        <v>864</v>
      </c>
      <c r="G8" s="9">
        <v>2</v>
      </c>
      <c r="H8" s="9"/>
      <c r="I8" s="10"/>
      <c r="J8" s="13">
        <f t="shared" si="0"/>
        <v>0</v>
      </c>
      <c r="K8" s="13">
        <f t="shared" si="1"/>
        <v>0</v>
      </c>
    </row>
    <row r="9" spans="1:11" x14ac:dyDescent="0.25">
      <c r="A9" s="9">
        <v>7</v>
      </c>
      <c r="B9" s="9" t="s">
        <v>1102</v>
      </c>
      <c r="C9" s="9" t="s">
        <v>1029</v>
      </c>
      <c r="D9" s="9" t="s">
        <v>1021</v>
      </c>
      <c r="E9" s="27"/>
      <c r="F9" s="9" t="s">
        <v>1100</v>
      </c>
      <c r="G9" s="9">
        <v>1</v>
      </c>
      <c r="H9" s="9"/>
      <c r="I9" s="10"/>
      <c r="J9" s="13">
        <f t="shared" si="0"/>
        <v>0</v>
      </c>
      <c r="K9" s="13">
        <f t="shared" si="1"/>
        <v>0</v>
      </c>
    </row>
    <row r="10" spans="1:11" x14ac:dyDescent="0.25">
      <c r="A10" s="9">
        <v>8</v>
      </c>
      <c r="B10" s="9" t="s">
        <v>1030</v>
      </c>
      <c r="C10" s="9" t="s">
        <v>1031</v>
      </c>
      <c r="D10" s="9" t="s">
        <v>352</v>
      </c>
      <c r="E10" s="27"/>
      <c r="F10" s="9" t="s">
        <v>1032</v>
      </c>
      <c r="G10" s="9">
        <v>5</v>
      </c>
      <c r="H10" s="9"/>
      <c r="I10" s="10"/>
      <c r="J10" s="13">
        <f t="shared" si="0"/>
        <v>0</v>
      </c>
      <c r="K10" s="13">
        <f t="shared" si="1"/>
        <v>0</v>
      </c>
    </row>
    <row r="11" spans="1:11" x14ac:dyDescent="0.25">
      <c r="A11" s="9">
        <v>9</v>
      </c>
      <c r="B11" s="9" t="s">
        <v>1033</v>
      </c>
      <c r="C11" s="9" t="s">
        <v>1034</v>
      </c>
      <c r="D11" s="9" t="s">
        <v>1021</v>
      </c>
      <c r="E11" s="27"/>
      <c r="F11" s="9" t="s">
        <v>353</v>
      </c>
      <c r="G11" s="9">
        <v>1</v>
      </c>
      <c r="H11" s="9"/>
      <c r="I11" s="10"/>
      <c r="J11" s="13">
        <f t="shared" si="0"/>
        <v>0</v>
      </c>
      <c r="K11" s="13">
        <f t="shared" si="1"/>
        <v>0</v>
      </c>
    </row>
    <row r="12" spans="1:11" x14ac:dyDescent="0.25">
      <c r="A12" s="9">
        <v>10</v>
      </c>
      <c r="B12" s="9" t="s">
        <v>240</v>
      </c>
      <c r="C12" s="9" t="s">
        <v>1035</v>
      </c>
      <c r="D12" s="9" t="s">
        <v>1021</v>
      </c>
      <c r="E12" s="27"/>
      <c r="F12" s="9" t="s">
        <v>1036</v>
      </c>
      <c r="G12" s="9">
        <v>2</v>
      </c>
      <c r="H12" s="9"/>
      <c r="I12" s="10"/>
      <c r="J12" s="13">
        <f t="shared" si="0"/>
        <v>0</v>
      </c>
      <c r="K12" s="13">
        <f t="shared" si="1"/>
        <v>0</v>
      </c>
    </row>
    <row r="13" spans="1:11" x14ac:dyDescent="0.25">
      <c r="A13" s="9">
        <v>11</v>
      </c>
      <c r="B13" s="9" t="s">
        <v>1037</v>
      </c>
      <c r="C13" s="9" t="s">
        <v>1038</v>
      </c>
      <c r="D13" s="9" t="s">
        <v>1021</v>
      </c>
      <c r="E13" s="27"/>
      <c r="F13" s="9" t="s">
        <v>864</v>
      </c>
      <c r="G13" s="9">
        <v>1</v>
      </c>
      <c r="H13" s="9"/>
      <c r="I13" s="10"/>
      <c r="J13" s="13">
        <f t="shared" si="0"/>
        <v>0</v>
      </c>
      <c r="K13" s="13">
        <f t="shared" si="1"/>
        <v>0</v>
      </c>
    </row>
    <row r="14" spans="1:11" x14ac:dyDescent="0.25">
      <c r="A14" s="9">
        <v>12</v>
      </c>
      <c r="B14" s="9" t="s">
        <v>1103</v>
      </c>
      <c r="C14" s="9" t="s">
        <v>1101</v>
      </c>
      <c r="D14" s="9" t="s">
        <v>1021</v>
      </c>
      <c r="E14" s="27"/>
      <c r="F14" s="9" t="s">
        <v>1022</v>
      </c>
      <c r="G14" s="9">
        <v>1</v>
      </c>
      <c r="H14" s="9"/>
      <c r="I14" s="10"/>
      <c r="J14" s="13">
        <f t="shared" si="0"/>
        <v>0</v>
      </c>
      <c r="K14" s="13">
        <f t="shared" si="1"/>
        <v>0</v>
      </c>
    </row>
    <row r="15" spans="1:11" x14ac:dyDescent="0.25">
      <c r="A15" s="9">
        <v>13</v>
      </c>
      <c r="B15" s="9" t="s">
        <v>1039</v>
      </c>
      <c r="C15" s="9" t="s">
        <v>1040</v>
      </c>
      <c r="D15" s="9" t="s">
        <v>1021</v>
      </c>
      <c r="E15" s="27"/>
      <c r="F15" s="9" t="s">
        <v>890</v>
      </c>
      <c r="G15" s="9">
        <v>1</v>
      </c>
      <c r="H15" s="9"/>
      <c r="I15" s="10"/>
      <c r="J15" s="13">
        <f t="shared" si="0"/>
        <v>0</v>
      </c>
      <c r="K15" s="13">
        <f t="shared" si="1"/>
        <v>0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H3" sqref="H3:I5"/>
    </sheetView>
  </sheetViews>
  <sheetFormatPr defaultRowHeight="15" x14ac:dyDescent="0.25"/>
  <cols>
    <col min="2" max="2" width="47.85546875" customWidth="1"/>
    <col min="3" max="3" width="33" customWidth="1"/>
    <col min="4" max="4" width="23.28515625" customWidth="1"/>
    <col min="5" max="5" width="18.28515625" customWidth="1"/>
    <col min="6" max="6" width="17.5703125" customWidth="1"/>
    <col min="9" max="9" width="15.140625" customWidth="1"/>
  </cols>
  <sheetData>
    <row r="1" spans="1:11" x14ac:dyDescent="0.25">
      <c r="B1" s="8">
        <f>'35SUBST.RECEPTUROWE'!B1+1</f>
        <v>36</v>
      </c>
      <c r="C1" t="s">
        <v>1321</v>
      </c>
      <c r="J1" s="12">
        <f>SUM(J3:J5)</f>
        <v>0</v>
      </c>
      <c r="K1" s="12">
        <f>SUM(K3:K5)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ht="30" x14ac:dyDescent="0.25">
      <c r="A3" s="9">
        <v>1</v>
      </c>
      <c r="B3" s="39" t="s">
        <v>1105</v>
      </c>
      <c r="C3" s="40" t="s">
        <v>1041</v>
      </c>
      <c r="D3" s="40" t="s">
        <v>1042</v>
      </c>
      <c r="E3" s="9" t="s">
        <v>1043</v>
      </c>
      <c r="F3" s="9" t="s">
        <v>684</v>
      </c>
      <c r="G3" s="9">
        <v>4</v>
      </c>
      <c r="H3" s="9"/>
      <c r="I3" s="10"/>
      <c r="J3" s="13">
        <f>ROUND(H3*G3,2)</f>
        <v>0</v>
      </c>
      <c r="K3" s="13">
        <f>ROUND(J3*(1+I3),2)</f>
        <v>0</v>
      </c>
    </row>
    <row r="4" spans="1:11" ht="75" x14ac:dyDescent="0.25">
      <c r="A4" s="9">
        <v>2</v>
      </c>
      <c r="B4" s="39" t="s">
        <v>1104</v>
      </c>
      <c r="C4" s="40" t="s">
        <v>1044</v>
      </c>
      <c r="D4" s="40" t="s">
        <v>352</v>
      </c>
      <c r="E4" s="9"/>
      <c r="F4" s="9" t="s">
        <v>4</v>
      </c>
      <c r="G4" s="9">
        <v>30</v>
      </c>
      <c r="H4" s="9"/>
      <c r="I4" s="10"/>
      <c r="J4" s="13">
        <f>ROUND(H4*G4,2)</f>
        <v>0</v>
      </c>
      <c r="K4" s="13">
        <f>ROUND(J4*(1+I4),2)</f>
        <v>0</v>
      </c>
    </row>
    <row r="5" spans="1:11" ht="60" x14ac:dyDescent="0.25">
      <c r="A5" s="9">
        <v>3</v>
      </c>
      <c r="B5" s="39" t="s">
        <v>1107</v>
      </c>
      <c r="C5" s="39" t="s">
        <v>1106</v>
      </c>
      <c r="D5" s="40" t="s">
        <v>1045</v>
      </c>
      <c r="E5" s="9"/>
      <c r="F5" s="9" t="s">
        <v>684</v>
      </c>
      <c r="G5" s="9">
        <v>25</v>
      </c>
      <c r="H5" s="9"/>
      <c r="I5" s="10"/>
      <c r="J5" s="13">
        <f>ROUND(H5*G5,2)</f>
        <v>0</v>
      </c>
      <c r="K5" s="13">
        <f>ROUND(J5*(1+I5),2)</f>
        <v>0</v>
      </c>
    </row>
    <row r="7" spans="1:11" ht="45" customHeight="1" x14ac:dyDescent="0.25">
      <c r="B7" s="64" t="s">
        <v>1262</v>
      </c>
      <c r="C7" s="64"/>
      <c r="D7" s="64"/>
      <c r="E7" s="64"/>
      <c r="F7" s="64"/>
      <c r="G7" s="64"/>
      <c r="H7" s="64"/>
    </row>
  </sheetData>
  <mergeCells count="1">
    <mergeCell ref="B7:H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3" sqref="H3:I14"/>
    </sheetView>
  </sheetViews>
  <sheetFormatPr defaultRowHeight="15" x14ac:dyDescent="0.25"/>
  <cols>
    <col min="2" max="2" width="18.28515625" customWidth="1"/>
    <col min="3" max="3" width="20.140625" customWidth="1"/>
    <col min="4" max="4" width="16.85546875" customWidth="1"/>
    <col min="5" max="5" width="20" customWidth="1"/>
    <col min="6" max="6" width="18.42578125" customWidth="1"/>
    <col min="9" max="9" width="13.28515625" customWidth="1"/>
  </cols>
  <sheetData>
    <row r="1" spans="1:11" x14ac:dyDescent="0.25">
      <c r="B1" s="8">
        <f>'36ŻYWIENIE DOJELITOWE'!B1+1</f>
        <v>37</v>
      </c>
      <c r="C1" t="s">
        <v>1322</v>
      </c>
      <c r="J1" s="12">
        <f>SUM(J3:J14)</f>
        <v>0</v>
      </c>
      <c r="K1" s="12">
        <f>SUM(K3:K14)</f>
        <v>0</v>
      </c>
    </row>
    <row r="2" spans="1:11" s="6" customFormat="1" ht="45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397</v>
      </c>
      <c r="C3" s="9" t="s">
        <v>905</v>
      </c>
      <c r="D3" s="9" t="s">
        <v>352</v>
      </c>
      <c r="E3" s="9" t="s">
        <v>906</v>
      </c>
      <c r="F3" s="9" t="s">
        <v>18</v>
      </c>
      <c r="G3" s="9">
        <v>6</v>
      </c>
      <c r="H3" s="9"/>
      <c r="I3" s="10"/>
      <c r="J3" s="13">
        <f t="shared" ref="J3:J14" si="0">ROUND(H3*G3,2)</f>
        <v>0</v>
      </c>
      <c r="K3" s="13">
        <f t="shared" ref="K3:K14" si="1">ROUND(J3*(1+I3),2)</f>
        <v>0</v>
      </c>
    </row>
    <row r="4" spans="1:11" x14ac:dyDescent="0.25">
      <c r="A4" s="9">
        <v>2</v>
      </c>
      <c r="B4" s="9" t="s">
        <v>907</v>
      </c>
      <c r="C4" s="9" t="s">
        <v>908</v>
      </c>
      <c r="D4" s="9" t="s">
        <v>126</v>
      </c>
      <c r="E4" s="9" t="s">
        <v>909</v>
      </c>
      <c r="F4" s="9" t="s">
        <v>910</v>
      </c>
      <c r="G4" s="9">
        <v>15</v>
      </c>
      <c r="H4" s="9"/>
      <c r="I4" s="10"/>
      <c r="J4" s="13">
        <f t="shared" si="0"/>
        <v>0</v>
      </c>
      <c r="K4" s="13">
        <f t="shared" si="1"/>
        <v>0</v>
      </c>
    </row>
    <row r="5" spans="1:11" x14ac:dyDescent="0.25">
      <c r="A5" s="9">
        <v>3</v>
      </c>
      <c r="B5" s="9" t="s">
        <v>907</v>
      </c>
      <c r="C5" s="9" t="s">
        <v>908</v>
      </c>
      <c r="D5" s="9" t="s">
        <v>126</v>
      </c>
      <c r="E5" s="9" t="s">
        <v>911</v>
      </c>
      <c r="F5" s="9" t="s">
        <v>910</v>
      </c>
      <c r="G5" s="9">
        <v>30</v>
      </c>
      <c r="H5" s="9"/>
      <c r="I5" s="10"/>
      <c r="J5" s="13">
        <f t="shared" si="0"/>
        <v>0</v>
      </c>
      <c r="K5" s="13">
        <f t="shared" si="1"/>
        <v>0</v>
      </c>
    </row>
    <row r="6" spans="1:11" x14ac:dyDescent="0.25">
      <c r="A6" s="9">
        <v>4</v>
      </c>
      <c r="B6" s="9" t="s">
        <v>907</v>
      </c>
      <c r="C6" s="9" t="s">
        <v>1211</v>
      </c>
      <c r="D6" s="9" t="s">
        <v>831</v>
      </c>
      <c r="E6" s="9" t="s">
        <v>1212</v>
      </c>
      <c r="F6" s="9" t="s">
        <v>919</v>
      </c>
      <c r="G6" s="9">
        <v>5</v>
      </c>
      <c r="H6" s="9"/>
      <c r="I6" s="10"/>
      <c r="J6" s="13">
        <f t="shared" si="0"/>
        <v>0</v>
      </c>
      <c r="K6" s="13">
        <f t="shared" si="1"/>
        <v>0</v>
      </c>
    </row>
    <row r="7" spans="1:11" x14ac:dyDescent="0.25">
      <c r="A7" s="9">
        <v>5</v>
      </c>
      <c r="B7" s="9" t="s">
        <v>564</v>
      </c>
      <c r="C7" s="9" t="s">
        <v>912</v>
      </c>
      <c r="D7" s="9" t="s">
        <v>831</v>
      </c>
      <c r="E7" s="9" t="s">
        <v>913</v>
      </c>
      <c r="F7" s="9" t="s">
        <v>914</v>
      </c>
      <c r="G7" s="9">
        <v>14</v>
      </c>
      <c r="H7" s="9"/>
      <c r="I7" s="10"/>
      <c r="J7" s="13">
        <f t="shared" si="0"/>
        <v>0</v>
      </c>
      <c r="K7" s="13">
        <f t="shared" si="1"/>
        <v>0</v>
      </c>
    </row>
    <row r="8" spans="1:11" x14ac:dyDescent="0.25">
      <c r="A8" s="9">
        <v>6</v>
      </c>
      <c r="B8" s="9" t="s">
        <v>915</v>
      </c>
      <c r="C8" s="9" t="s">
        <v>916</v>
      </c>
      <c r="D8" s="9" t="s">
        <v>352</v>
      </c>
      <c r="E8" s="9"/>
      <c r="F8" s="9" t="s">
        <v>917</v>
      </c>
      <c r="G8" s="9">
        <v>160</v>
      </c>
      <c r="H8" s="9"/>
      <c r="I8" s="10"/>
      <c r="J8" s="13">
        <f t="shared" si="0"/>
        <v>0</v>
      </c>
      <c r="K8" s="13">
        <f t="shared" si="1"/>
        <v>0</v>
      </c>
    </row>
    <row r="9" spans="1:11" x14ac:dyDescent="0.25">
      <c r="A9" s="9">
        <v>7</v>
      </c>
      <c r="B9" s="9" t="s">
        <v>915</v>
      </c>
      <c r="C9" s="9" t="s">
        <v>918</v>
      </c>
      <c r="D9" s="9" t="s">
        <v>831</v>
      </c>
      <c r="E9" s="9"/>
      <c r="F9" s="9" t="s">
        <v>919</v>
      </c>
      <c r="G9" s="9">
        <v>32</v>
      </c>
      <c r="H9" s="9"/>
      <c r="I9" s="10"/>
      <c r="J9" s="13">
        <f t="shared" si="0"/>
        <v>0</v>
      </c>
      <c r="K9" s="13">
        <f t="shared" si="1"/>
        <v>0</v>
      </c>
    </row>
    <row r="10" spans="1:11" x14ac:dyDescent="0.25">
      <c r="A10" s="9">
        <v>8</v>
      </c>
      <c r="B10" s="9" t="s">
        <v>448</v>
      </c>
      <c r="C10" s="9" t="s">
        <v>920</v>
      </c>
      <c r="D10" s="9" t="s">
        <v>831</v>
      </c>
      <c r="E10" s="9" t="s">
        <v>921</v>
      </c>
      <c r="F10" s="9" t="s">
        <v>922</v>
      </c>
      <c r="G10" s="9">
        <v>3</v>
      </c>
      <c r="H10" s="9"/>
      <c r="I10" s="10"/>
      <c r="J10" s="13">
        <f t="shared" si="0"/>
        <v>0</v>
      </c>
      <c r="K10" s="13">
        <f t="shared" si="1"/>
        <v>0</v>
      </c>
    </row>
    <row r="11" spans="1:11" x14ac:dyDescent="0.25">
      <c r="A11" s="9">
        <v>9</v>
      </c>
      <c r="B11" s="9" t="s">
        <v>923</v>
      </c>
      <c r="C11" s="9" t="s">
        <v>1205</v>
      </c>
      <c r="D11" s="9" t="s">
        <v>352</v>
      </c>
      <c r="E11" s="9" t="s">
        <v>1203</v>
      </c>
      <c r="F11" s="9" t="s">
        <v>1204</v>
      </c>
      <c r="G11" s="9">
        <v>25</v>
      </c>
      <c r="H11" s="9"/>
      <c r="I11" s="10"/>
      <c r="J11" s="13">
        <f t="shared" si="0"/>
        <v>0</v>
      </c>
      <c r="K11" s="13">
        <f t="shared" si="1"/>
        <v>0</v>
      </c>
    </row>
    <row r="12" spans="1:11" x14ac:dyDescent="0.25">
      <c r="A12" s="9">
        <v>10</v>
      </c>
      <c r="B12" s="9" t="s">
        <v>923</v>
      </c>
      <c r="C12" s="9" t="s">
        <v>924</v>
      </c>
      <c r="D12" s="9" t="s">
        <v>831</v>
      </c>
      <c r="E12" s="9" t="s">
        <v>925</v>
      </c>
      <c r="F12" s="9" t="s">
        <v>914</v>
      </c>
      <c r="G12" s="9">
        <v>80</v>
      </c>
      <c r="H12" s="9"/>
      <c r="I12" s="10"/>
      <c r="J12" s="13">
        <f t="shared" si="0"/>
        <v>0</v>
      </c>
      <c r="K12" s="13">
        <f t="shared" si="1"/>
        <v>0</v>
      </c>
    </row>
    <row r="13" spans="1:11" x14ac:dyDescent="0.25">
      <c r="A13" s="9">
        <v>11</v>
      </c>
      <c r="B13" s="9" t="s">
        <v>320</v>
      </c>
      <c r="C13" s="9" t="s">
        <v>926</v>
      </c>
      <c r="D13" s="9" t="s">
        <v>831</v>
      </c>
      <c r="E13" s="9" t="s">
        <v>927</v>
      </c>
      <c r="F13" s="9" t="s">
        <v>919</v>
      </c>
      <c r="G13" s="9">
        <v>2</v>
      </c>
      <c r="H13" s="9"/>
      <c r="I13" s="10"/>
      <c r="J13" s="13">
        <f t="shared" si="0"/>
        <v>0</v>
      </c>
      <c r="K13" s="13">
        <f t="shared" si="1"/>
        <v>0</v>
      </c>
    </row>
    <row r="14" spans="1:11" x14ac:dyDescent="0.25">
      <c r="A14" s="9">
        <v>12</v>
      </c>
      <c r="B14" s="9" t="s">
        <v>930</v>
      </c>
      <c r="C14" s="9" t="s">
        <v>928</v>
      </c>
      <c r="D14" s="9" t="s">
        <v>352</v>
      </c>
      <c r="E14" s="10">
        <v>1</v>
      </c>
      <c r="F14" s="9" t="s">
        <v>17</v>
      </c>
      <c r="G14" s="9">
        <v>6</v>
      </c>
      <c r="H14" s="9"/>
      <c r="I14" s="10"/>
      <c r="J14" s="13">
        <f t="shared" si="0"/>
        <v>0</v>
      </c>
      <c r="K14" s="13">
        <f t="shared" si="1"/>
        <v>0</v>
      </c>
    </row>
    <row r="16" spans="1:11" x14ac:dyDescent="0.25">
      <c r="B16" t="s">
        <v>929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H3" sqref="H3:I7"/>
    </sheetView>
  </sheetViews>
  <sheetFormatPr defaultRowHeight="15" x14ac:dyDescent="0.25"/>
  <cols>
    <col min="2" max="2" width="34.28515625" customWidth="1"/>
    <col min="3" max="3" width="30.140625" customWidth="1"/>
    <col min="4" max="4" width="12.85546875" customWidth="1"/>
    <col min="5" max="5" width="20.5703125" customWidth="1"/>
    <col min="6" max="6" width="17" customWidth="1"/>
    <col min="9" max="9" width="13.7109375" customWidth="1"/>
  </cols>
  <sheetData>
    <row r="1" spans="1:11" x14ac:dyDescent="0.25">
      <c r="B1" s="8">
        <f>'37LEKI WZIEWNE'!B1+1</f>
        <v>38</v>
      </c>
      <c r="C1" t="s">
        <v>1323</v>
      </c>
      <c r="J1" s="12">
        <f>SUM(J3:J7)</f>
        <v>0</v>
      </c>
      <c r="K1" s="12">
        <f>SUM(K3:K7)</f>
        <v>0</v>
      </c>
    </row>
    <row r="2" spans="1:11" s="6" customFormat="1" ht="30" x14ac:dyDescent="0.25">
      <c r="A2" s="14" t="s">
        <v>0</v>
      </c>
      <c r="B2" s="14" t="s">
        <v>978</v>
      </c>
      <c r="C2" s="14" t="s">
        <v>984</v>
      </c>
      <c r="D2" s="20" t="s">
        <v>13</v>
      </c>
      <c r="E2" s="20" t="s">
        <v>985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ht="90" x14ac:dyDescent="0.25">
      <c r="A3" s="9">
        <v>1</v>
      </c>
      <c r="B3" s="18" t="s">
        <v>1156</v>
      </c>
      <c r="C3" s="9" t="s">
        <v>1150</v>
      </c>
      <c r="D3" s="9" t="s">
        <v>352</v>
      </c>
      <c r="E3" s="9" t="s">
        <v>1157</v>
      </c>
      <c r="F3" s="9" t="s">
        <v>19</v>
      </c>
      <c r="G3" s="9">
        <v>2</v>
      </c>
      <c r="H3" s="9"/>
      <c r="I3" s="10"/>
      <c r="J3" s="13">
        <f>ROUND(H3*G3,2)</f>
        <v>0</v>
      </c>
      <c r="K3" s="13">
        <f>ROUND(J3*(1+I3),2)</f>
        <v>0</v>
      </c>
    </row>
    <row r="4" spans="1:11" ht="60" x14ac:dyDescent="0.25">
      <c r="A4" s="9">
        <v>2</v>
      </c>
      <c r="B4" s="18" t="s">
        <v>1158</v>
      </c>
      <c r="C4" s="9" t="s">
        <v>1149</v>
      </c>
      <c r="D4" s="9" t="s">
        <v>352</v>
      </c>
      <c r="E4" s="9" t="s">
        <v>1159</v>
      </c>
      <c r="F4" s="9" t="s">
        <v>19</v>
      </c>
      <c r="G4" s="9">
        <v>8</v>
      </c>
      <c r="H4" s="9"/>
      <c r="I4" s="10"/>
      <c r="J4" s="13">
        <f>ROUND(H4*G4,2)</f>
        <v>0</v>
      </c>
      <c r="K4" s="13">
        <f>ROUND(J4*(1+I4),2)</f>
        <v>0</v>
      </c>
    </row>
    <row r="5" spans="1:11" ht="60" x14ac:dyDescent="0.25">
      <c r="A5" s="9">
        <v>3</v>
      </c>
      <c r="B5" s="18" t="s">
        <v>1158</v>
      </c>
      <c r="C5" s="9" t="s">
        <v>1149</v>
      </c>
      <c r="D5" s="9" t="s">
        <v>352</v>
      </c>
      <c r="E5" s="9" t="s">
        <v>1159</v>
      </c>
      <c r="F5" s="9" t="s">
        <v>967</v>
      </c>
      <c r="G5" s="9">
        <v>44</v>
      </c>
      <c r="H5" s="9"/>
      <c r="I5" s="10"/>
      <c r="J5" s="13">
        <f>ROUND(H5*G5,2)</f>
        <v>0</v>
      </c>
      <c r="K5" s="13">
        <f>ROUND(J5*(1+I5),2)</f>
        <v>0</v>
      </c>
    </row>
    <row r="6" spans="1:11" ht="75" x14ac:dyDescent="0.25">
      <c r="A6" s="9">
        <v>4</v>
      </c>
      <c r="B6" s="18" t="s">
        <v>1160</v>
      </c>
      <c r="C6" s="9" t="s">
        <v>1151</v>
      </c>
      <c r="D6" s="9" t="s">
        <v>352</v>
      </c>
      <c r="E6" s="18" t="s">
        <v>1161</v>
      </c>
      <c r="F6" s="9" t="s">
        <v>917</v>
      </c>
      <c r="G6" s="9">
        <v>18</v>
      </c>
      <c r="H6" s="9"/>
      <c r="I6" s="10"/>
      <c r="J6" s="13">
        <f>ROUND(H6*G6,2)</f>
        <v>0</v>
      </c>
      <c r="K6" s="13">
        <f>ROUND(J6*(1+I6),2)</f>
        <v>0</v>
      </c>
    </row>
    <row r="7" spans="1:11" ht="75" x14ac:dyDescent="0.25">
      <c r="A7" s="9">
        <v>5</v>
      </c>
      <c r="B7" s="18" t="s">
        <v>1155</v>
      </c>
      <c r="C7" s="9" t="s">
        <v>1152</v>
      </c>
      <c r="D7" s="9" t="s">
        <v>1153</v>
      </c>
      <c r="E7" s="9" t="s">
        <v>1154</v>
      </c>
      <c r="F7" s="9" t="s">
        <v>4</v>
      </c>
      <c r="G7" s="9">
        <v>34</v>
      </c>
      <c r="H7" s="9"/>
      <c r="I7" s="10"/>
      <c r="J7" s="13">
        <f>ROUND(H7*G7,2)</f>
        <v>0</v>
      </c>
      <c r="K7" s="13">
        <f>ROUND(J7*(1+I7),2)</f>
        <v>0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H3" sqref="H3:I11"/>
    </sheetView>
  </sheetViews>
  <sheetFormatPr defaultRowHeight="15" x14ac:dyDescent="0.25"/>
  <cols>
    <col min="2" max="2" width="76.85546875" customWidth="1"/>
    <col min="3" max="3" width="21.5703125" customWidth="1"/>
    <col min="4" max="4" width="15.28515625" customWidth="1"/>
    <col min="5" max="5" width="44.42578125" customWidth="1"/>
    <col min="6" max="6" width="14.28515625" customWidth="1"/>
  </cols>
  <sheetData>
    <row r="1" spans="1:11" x14ac:dyDescent="0.25">
      <c r="B1" s="8">
        <f>'38DKAŻANIE SKÓRY ,BŁ.ŚLU. I RAN'!B1+1</f>
        <v>39</v>
      </c>
      <c r="C1" t="s">
        <v>1324</v>
      </c>
      <c r="J1">
        <f>SUM(J3:J11)</f>
        <v>0</v>
      </c>
      <c r="K1">
        <f>SUM(K3:K11)</f>
        <v>0</v>
      </c>
    </row>
    <row r="2" spans="1:11" s="6" customFormat="1" ht="30" x14ac:dyDescent="0.25">
      <c r="A2" s="14" t="s">
        <v>0</v>
      </c>
      <c r="B2" s="14" t="s">
        <v>978</v>
      </c>
      <c r="C2" s="14" t="s">
        <v>984</v>
      </c>
      <c r="D2" s="20" t="s">
        <v>13</v>
      </c>
      <c r="E2" s="20" t="s">
        <v>985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986</v>
      </c>
      <c r="C3" s="40" t="s">
        <v>964</v>
      </c>
      <c r="D3" s="9" t="s">
        <v>352</v>
      </c>
      <c r="E3" s="9"/>
      <c r="F3" s="9" t="s">
        <v>4</v>
      </c>
      <c r="G3" s="9">
        <v>60</v>
      </c>
      <c r="H3" s="9"/>
      <c r="I3" s="10"/>
      <c r="J3" s="13">
        <f t="shared" ref="J3" si="0">ROUND(H3*G3,2)</f>
        <v>0</v>
      </c>
      <c r="K3" s="13">
        <f t="shared" ref="K3" si="1">ROUND(J3*(1+I3),2)</f>
        <v>0</v>
      </c>
    </row>
    <row r="4" spans="1:11" ht="30" x14ac:dyDescent="0.25">
      <c r="A4" s="9">
        <v>2</v>
      </c>
      <c r="B4" s="18" t="s">
        <v>1093</v>
      </c>
      <c r="C4" s="39" t="s">
        <v>987</v>
      </c>
      <c r="D4" s="18" t="s">
        <v>352</v>
      </c>
      <c r="E4" s="18"/>
      <c r="F4" s="9" t="s">
        <v>988</v>
      </c>
      <c r="G4" s="9">
        <v>2</v>
      </c>
      <c r="H4" s="9"/>
      <c r="I4" s="10"/>
      <c r="J4" s="13">
        <f t="shared" ref="J4:J5" si="2">ROUND(H4*G4,2)</f>
        <v>0</v>
      </c>
      <c r="K4" s="13">
        <f t="shared" ref="K4:K5" si="3">ROUND(J4*(1+I4),2)</f>
        <v>0</v>
      </c>
    </row>
    <row r="5" spans="1:11" ht="30" x14ac:dyDescent="0.25">
      <c r="A5" s="9">
        <v>3</v>
      </c>
      <c r="B5" s="18" t="s">
        <v>1093</v>
      </c>
      <c r="C5" s="39" t="s">
        <v>987</v>
      </c>
      <c r="D5" s="18" t="s">
        <v>352</v>
      </c>
      <c r="E5" s="9"/>
      <c r="F5" s="9" t="s">
        <v>989</v>
      </c>
      <c r="G5" s="9">
        <v>5</v>
      </c>
      <c r="H5" s="9"/>
      <c r="I5" s="10"/>
      <c r="J5" s="13">
        <f t="shared" si="2"/>
        <v>0</v>
      </c>
      <c r="K5" s="13">
        <f t="shared" si="3"/>
        <v>0</v>
      </c>
    </row>
    <row r="6" spans="1:11" ht="30" x14ac:dyDescent="0.25">
      <c r="A6" s="9">
        <v>4</v>
      </c>
      <c r="B6" s="18" t="s">
        <v>980</v>
      </c>
      <c r="C6" s="39" t="s">
        <v>965</v>
      </c>
      <c r="D6" s="9" t="s">
        <v>352</v>
      </c>
      <c r="E6" s="18" t="s">
        <v>1085</v>
      </c>
      <c r="F6" s="9" t="s">
        <v>4</v>
      </c>
      <c r="G6" s="9">
        <v>14</v>
      </c>
      <c r="H6" s="9"/>
      <c r="I6" s="10"/>
      <c r="J6" s="13">
        <f t="shared" ref="J6:J11" si="4">ROUND(H6*G6,2)</f>
        <v>0</v>
      </c>
      <c r="K6" s="13">
        <f t="shared" ref="K6:K11" si="5">ROUND(J6*(1+I6),2)</f>
        <v>0</v>
      </c>
    </row>
    <row r="7" spans="1:11" ht="30" x14ac:dyDescent="0.25">
      <c r="A7" s="9">
        <v>5</v>
      </c>
      <c r="B7" s="18" t="s">
        <v>981</v>
      </c>
      <c r="C7" s="39" t="s">
        <v>982</v>
      </c>
      <c r="D7" s="9" t="s">
        <v>983</v>
      </c>
      <c r="E7" s="18" t="s">
        <v>1089</v>
      </c>
      <c r="F7" s="9" t="s">
        <v>4</v>
      </c>
      <c r="G7" s="9">
        <v>75</v>
      </c>
      <c r="H7" s="9"/>
      <c r="I7" s="10"/>
      <c r="J7" s="13">
        <f t="shared" si="4"/>
        <v>0</v>
      </c>
      <c r="K7" s="13">
        <f t="shared" si="5"/>
        <v>0</v>
      </c>
    </row>
    <row r="8" spans="1:11" ht="59.25" customHeight="1" x14ac:dyDescent="0.25">
      <c r="A8" s="9">
        <v>6</v>
      </c>
      <c r="B8" s="23" t="s">
        <v>1088</v>
      </c>
      <c r="C8" s="40" t="s">
        <v>966</v>
      </c>
      <c r="D8" s="40" t="s">
        <v>352</v>
      </c>
      <c r="E8" s="18" t="s">
        <v>1087</v>
      </c>
      <c r="F8" s="9" t="s">
        <v>4</v>
      </c>
      <c r="G8" s="9">
        <v>250</v>
      </c>
      <c r="H8" s="9"/>
      <c r="I8" s="10"/>
      <c r="J8" s="13">
        <f t="shared" si="4"/>
        <v>0</v>
      </c>
      <c r="K8" s="13">
        <f t="shared" si="5"/>
        <v>0</v>
      </c>
    </row>
    <row r="9" spans="1:11" ht="60" x14ac:dyDescent="0.25">
      <c r="A9" s="9">
        <v>7</v>
      </c>
      <c r="B9" s="23" t="s">
        <v>1090</v>
      </c>
      <c r="C9" s="40" t="s">
        <v>979</v>
      </c>
      <c r="D9" s="40" t="s">
        <v>352</v>
      </c>
      <c r="E9" s="18" t="s">
        <v>1086</v>
      </c>
      <c r="F9" s="9" t="s">
        <v>967</v>
      </c>
      <c r="G9" s="9">
        <v>50</v>
      </c>
      <c r="H9" s="9"/>
      <c r="I9" s="10"/>
      <c r="J9" s="13">
        <f t="shared" si="4"/>
        <v>0</v>
      </c>
      <c r="K9" s="13">
        <f t="shared" si="5"/>
        <v>0</v>
      </c>
    </row>
    <row r="10" spans="1:11" ht="90" x14ac:dyDescent="0.25">
      <c r="A10" s="9">
        <v>8</v>
      </c>
      <c r="B10" s="23" t="s">
        <v>1091</v>
      </c>
      <c r="C10" s="40" t="s">
        <v>968</v>
      </c>
      <c r="D10" s="40" t="s">
        <v>352</v>
      </c>
      <c r="E10" s="18" t="s">
        <v>1092</v>
      </c>
      <c r="F10" s="9" t="s">
        <v>969</v>
      </c>
      <c r="G10" s="9">
        <v>25</v>
      </c>
      <c r="H10" s="9"/>
      <c r="I10" s="10"/>
      <c r="J10" s="13">
        <f t="shared" si="4"/>
        <v>0</v>
      </c>
      <c r="K10" s="13">
        <f t="shared" si="5"/>
        <v>0</v>
      </c>
    </row>
    <row r="11" spans="1:11" ht="90" x14ac:dyDescent="0.25">
      <c r="A11" s="9">
        <v>9</v>
      </c>
      <c r="B11" s="23" t="s">
        <v>1091</v>
      </c>
      <c r="C11" s="40" t="s">
        <v>968</v>
      </c>
      <c r="D11" s="40" t="s">
        <v>352</v>
      </c>
      <c r="E11" s="18" t="s">
        <v>1092</v>
      </c>
      <c r="F11" s="9" t="s">
        <v>967</v>
      </c>
      <c r="G11" s="9">
        <v>82</v>
      </c>
      <c r="H11" s="9"/>
      <c r="I11" s="10"/>
      <c r="J11" s="13">
        <f t="shared" si="4"/>
        <v>0</v>
      </c>
      <c r="K11" s="13">
        <f t="shared" si="5"/>
        <v>0</v>
      </c>
    </row>
    <row r="12" spans="1:11" x14ac:dyDescent="0.25">
      <c r="B12" s="1"/>
    </row>
    <row r="13" spans="1:11" x14ac:dyDescent="0.25">
      <c r="B13" t="s">
        <v>1083</v>
      </c>
    </row>
    <row r="15" spans="1:11" x14ac:dyDescent="0.25">
      <c r="B15" t="s">
        <v>1084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H3" sqref="H3:I7"/>
    </sheetView>
  </sheetViews>
  <sheetFormatPr defaultRowHeight="15" x14ac:dyDescent="0.25"/>
  <cols>
    <col min="2" max="2" width="17.85546875" customWidth="1"/>
    <col min="3" max="3" width="17.5703125" customWidth="1"/>
    <col min="5" max="5" width="23.28515625" customWidth="1"/>
    <col min="6" max="6" width="11.140625" customWidth="1"/>
  </cols>
  <sheetData>
    <row r="1" spans="1:11" x14ac:dyDescent="0.25">
      <c r="B1" s="8">
        <f>'3NADROPARIN'!B1+1</f>
        <v>4</v>
      </c>
      <c r="C1" t="s">
        <v>1295</v>
      </c>
      <c r="J1" s="12">
        <f>SUM(J3:J7)</f>
        <v>0</v>
      </c>
      <c r="K1" s="12">
        <f>SUM(K3:K7)</f>
        <v>0</v>
      </c>
    </row>
    <row r="2" spans="1:11" s="6" customFormat="1" ht="45" x14ac:dyDescent="0.25">
      <c r="A2" s="14" t="s">
        <v>0</v>
      </c>
      <c r="B2" s="14" t="s">
        <v>11</v>
      </c>
      <c r="C2" s="14" t="s">
        <v>984</v>
      </c>
      <c r="D2" s="15" t="s">
        <v>13</v>
      </c>
      <c r="E2" s="15" t="s">
        <v>14</v>
      </c>
      <c r="F2" s="15" t="s">
        <v>21</v>
      </c>
      <c r="G2" s="15" t="s">
        <v>24</v>
      </c>
      <c r="H2" s="15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37</v>
      </c>
      <c r="C3" s="9" t="s">
        <v>38</v>
      </c>
      <c r="D3" s="9" t="s">
        <v>1</v>
      </c>
      <c r="E3" s="9" t="s">
        <v>39</v>
      </c>
      <c r="F3" s="9" t="s">
        <v>40</v>
      </c>
      <c r="G3" s="9">
        <v>56</v>
      </c>
      <c r="H3" s="9"/>
      <c r="I3" s="10"/>
      <c r="J3" s="13">
        <f>ROUND(H3*G3,2)</f>
        <v>0</v>
      </c>
      <c r="K3" s="13">
        <f>ROUND(J3*(1+I3),2)</f>
        <v>0</v>
      </c>
    </row>
    <row r="4" spans="1:11" x14ac:dyDescent="0.25">
      <c r="A4" s="9">
        <v>2</v>
      </c>
      <c r="B4" s="9" t="s">
        <v>41</v>
      </c>
      <c r="C4" s="9" t="s">
        <v>42</v>
      </c>
      <c r="D4" s="9" t="s">
        <v>1</v>
      </c>
      <c r="E4" s="9" t="s">
        <v>43</v>
      </c>
      <c r="F4" s="9" t="s">
        <v>44</v>
      </c>
      <c r="G4" s="9">
        <v>226</v>
      </c>
      <c r="H4" s="9"/>
      <c r="I4" s="10"/>
      <c r="J4" s="13">
        <f>ROUND(H4*G4,2)</f>
        <v>0</v>
      </c>
      <c r="K4" s="13">
        <f>ROUND(J4*(1+I4),2)</f>
        <v>0</v>
      </c>
    </row>
    <row r="5" spans="1:11" x14ac:dyDescent="0.25">
      <c r="A5" s="9">
        <v>3</v>
      </c>
      <c r="B5" s="9" t="s">
        <v>41</v>
      </c>
      <c r="C5" s="9" t="s">
        <v>42</v>
      </c>
      <c r="D5" s="9" t="s">
        <v>1</v>
      </c>
      <c r="E5" s="9" t="s">
        <v>45</v>
      </c>
      <c r="F5" s="9" t="s">
        <v>44</v>
      </c>
      <c r="G5" s="9">
        <v>12</v>
      </c>
      <c r="H5" s="9"/>
      <c r="I5" s="10"/>
      <c r="J5" s="13">
        <f>ROUND(H5*G5,2)</f>
        <v>0</v>
      </c>
      <c r="K5" s="13">
        <f>ROUND(J5*(1+I5),2)</f>
        <v>0</v>
      </c>
    </row>
    <row r="6" spans="1:11" x14ac:dyDescent="0.25">
      <c r="A6" s="9">
        <v>4</v>
      </c>
      <c r="B6" s="9" t="s">
        <v>46</v>
      </c>
      <c r="C6" s="9" t="s">
        <v>47</v>
      </c>
      <c r="D6" s="9" t="s">
        <v>1</v>
      </c>
      <c r="E6" s="9" t="s">
        <v>48</v>
      </c>
      <c r="F6" s="9" t="s">
        <v>44</v>
      </c>
      <c r="G6" s="9">
        <v>40</v>
      </c>
      <c r="H6" s="9"/>
      <c r="I6" s="10"/>
      <c r="J6" s="13">
        <f>ROUND(H6*G6,2)</f>
        <v>0</v>
      </c>
      <c r="K6" s="13">
        <f>ROUND(J6*(1+I6),2)</f>
        <v>0</v>
      </c>
    </row>
    <row r="7" spans="1:11" x14ac:dyDescent="0.25">
      <c r="A7" s="9">
        <v>5</v>
      </c>
      <c r="B7" s="9" t="s">
        <v>46</v>
      </c>
      <c r="C7" s="9" t="s">
        <v>47</v>
      </c>
      <c r="D7" s="9" t="s">
        <v>1</v>
      </c>
      <c r="E7" s="9" t="s">
        <v>49</v>
      </c>
      <c r="F7" s="9" t="s">
        <v>44</v>
      </c>
      <c r="G7" s="9">
        <v>175</v>
      </c>
      <c r="H7" s="9"/>
      <c r="I7" s="10"/>
      <c r="J7" s="13">
        <f>ROUND(H7*G7,2)</f>
        <v>0</v>
      </c>
      <c r="K7" s="13">
        <f>ROUND(J7*(1+I7),2)</f>
        <v>0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H3" sqref="H3:I4"/>
    </sheetView>
  </sheetViews>
  <sheetFormatPr defaultRowHeight="15" x14ac:dyDescent="0.25"/>
  <cols>
    <col min="2" max="2" width="48.85546875" customWidth="1"/>
    <col min="3" max="3" width="24.42578125" customWidth="1"/>
    <col min="4" max="4" width="26.5703125" customWidth="1"/>
    <col min="5" max="5" width="23.7109375" customWidth="1"/>
    <col min="6" max="6" width="32.28515625" customWidth="1"/>
    <col min="9" max="9" width="12.28515625" customWidth="1"/>
  </cols>
  <sheetData>
    <row r="1" spans="1:11" x14ac:dyDescent="0.25">
      <c r="B1" s="8">
        <f>'39ŚR. DO M I DEZYNF. SKÓRY I '!B1+1</f>
        <v>40</v>
      </c>
      <c r="C1" t="s">
        <v>1325</v>
      </c>
      <c r="J1" s="12">
        <f>SUM(J3:J4)</f>
        <v>0</v>
      </c>
      <c r="K1" s="12">
        <f>SUM(K3:K4)</f>
        <v>0</v>
      </c>
    </row>
    <row r="2" spans="1:11" s="6" customFormat="1" ht="30" x14ac:dyDescent="0.25">
      <c r="A2" s="14" t="s">
        <v>0</v>
      </c>
      <c r="B2" s="14" t="s">
        <v>978</v>
      </c>
      <c r="C2" s="14" t="s">
        <v>984</v>
      </c>
      <c r="D2" s="20" t="s">
        <v>13</v>
      </c>
      <c r="E2" s="20" t="s">
        <v>993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ht="60" customHeight="1" x14ac:dyDescent="0.25">
      <c r="A3" s="9">
        <v>1</v>
      </c>
      <c r="B3" s="23" t="s">
        <v>1135</v>
      </c>
      <c r="C3" s="9" t="s">
        <v>992</v>
      </c>
      <c r="D3" s="9" t="s">
        <v>802</v>
      </c>
      <c r="E3" s="62" t="s">
        <v>1136</v>
      </c>
      <c r="F3" s="9" t="s">
        <v>1128</v>
      </c>
      <c r="G3" s="9">
        <v>40</v>
      </c>
      <c r="H3" s="9"/>
      <c r="I3" s="10"/>
      <c r="J3" s="13">
        <f>ROUND(H3*G3,2)</f>
        <v>0</v>
      </c>
      <c r="K3" s="13">
        <f>ROUND(J3*(1+I3),2)</f>
        <v>0</v>
      </c>
    </row>
    <row r="4" spans="1:11" x14ac:dyDescent="0.25">
      <c r="A4" s="9">
        <v>2</v>
      </c>
      <c r="B4" s="9" t="s">
        <v>1137</v>
      </c>
      <c r="C4" s="9" t="s">
        <v>1134</v>
      </c>
      <c r="D4" s="9" t="s">
        <v>352</v>
      </c>
      <c r="E4" s="62"/>
      <c r="F4" s="9" t="s">
        <v>972</v>
      </c>
      <c r="G4" s="9">
        <v>40</v>
      </c>
      <c r="H4" s="9"/>
      <c r="I4" s="10"/>
      <c r="J4" s="13">
        <f>ROUND(H4*G4,2)</f>
        <v>0</v>
      </c>
      <c r="K4" s="13">
        <f>ROUND(J4*(1+I4),2)</f>
        <v>0</v>
      </c>
    </row>
    <row r="7" spans="1:11" x14ac:dyDescent="0.25">
      <c r="B7" t="s">
        <v>1142</v>
      </c>
    </row>
  </sheetData>
  <mergeCells count="1">
    <mergeCell ref="E3:E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H3" sqref="H3:I4"/>
    </sheetView>
  </sheetViews>
  <sheetFormatPr defaultRowHeight="15" x14ac:dyDescent="0.25"/>
  <cols>
    <col min="2" max="2" width="35.42578125" customWidth="1"/>
    <col min="3" max="3" width="19.42578125" customWidth="1"/>
    <col min="4" max="4" width="15.85546875" customWidth="1"/>
    <col min="5" max="5" width="22.85546875" customWidth="1"/>
    <col min="6" max="6" width="14.28515625" customWidth="1"/>
  </cols>
  <sheetData>
    <row r="1" spans="1:11" x14ac:dyDescent="0.25">
      <c r="B1" s="8">
        <f>'40ŚR.DO DEZYNF.NARZĘDZI'!B1+1</f>
        <v>41</v>
      </c>
      <c r="C1" t="s">
        <v>1326</v>
      </c>
      <c r="J1" s="12">
        <f>SUM(J3:J4)</f>
        <v>0</v>
      </c>
      <c r="K1" s="12">
        <f>SUM(K3:K4)</f>
        <v>0</v>
      </c>
    </row>
    <row r="2" spans="1:11" s="6" customFormat="1" ht="30" x14ac:dyDescent="0.25">
      <c r="A2" s="14" t="s">
        <v>0</v>
      </c>
      <c r="B2" s="14" t="s">
        <v>978</v>
      </c>
      <c r="C2" s="14" t="s">
        <v>984</v>
      </c>
      <c r="D2" s="20" t="s">
        <v>13</v>
      </c>
      <c r="E2" s="20" t="s">
        <v>991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ht="60" x14ac:dyDescent="0.25">
      <c r="A3" s="23">
        <v>1</v>
      </c>
      <c r="B3" s="23" t="s">
        <v>1178</v>
      </c>
      <c r="C3" s="23" t="s">
        <v>990</v>
      </c>
      <c r="D3" s="23" t="s">
        <v>831</v>
      </c>
      <c r="E3" s="23" t="s">
        <v>1180</v>
      </c>
      <c r="F3" s="23" t="s">
        <v>1179</v>
      </c>
      <c r="G3" s="23">
        <v>470</v>
      </c>
      <c r="H3" s="23"/>
      <c r="I3" s="10"/>
      <c r="J3" s="13">
        <f>ROUND(H3*G3,2)</f>
        <v>0</v>
      </c>
      <c r="K3" s="13">
        <f>ROUND(J3*(1+I3),2)</f>
        <v>0</v>
      </c>
    </row>
    <row r="4" spans="1:11" ht="45" x14ac:dyDescent="0.25">
      <c r="A4" s="22">
        <v>2</v>
      </c>
      <c r="B4" s="22" t="s">
        <v>1181</v>
      </c>
      <c r="C4" s="22" t="s">
        <v>970</v>
      </c>
      <c r="D4" s="22" t="s">
        <v>352</v>
      </c>
      <c r="E4" s="23" t="s">
        <v>1182</v>
      </c>
      <c r="F4" s="22" t="s">
        <v>971</v>
      </c>
      <c r="G4" s="22">
        <v>1</v>
      </c>
      <c r="H4" s="22"/>
      <c r="I4" s="10"/>
      <c r="J4" s="13">
        <f>ROUND(H4*G4,2)</f>
        <v>0</v>
      </c>
      <c r="K4" s="13">
        <f>ROUND(J4*(1+I4),2)</f>
        <v>0</v>
      </c>
    </row>
    <row r="6" spans="1:11" x14ac:dyDescent="0.25">
      <c r="B6" t="s">
        <v>1142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H3" sqref="H3:I7"/>
    </sheetView>
  </sheetViews>
  <sheetFormatPr defaultRowHeight="15" x14ac:dyDescent="0.25"/>
  <cols>
    <col min="2" max="2" width="44" customWidth="1"/>
    <col min="3" max="3" width="22.42578125" customWidth="1"/>
    <col min="4" max="4" width="21.85546875" customWidth="1"/>
    <col min="5" max="5" width="23.85546875" customWidth="1"/>
    <col min="6" max="6" width="16.42578125" customWidth="1"/>
    <col min="9" max="9" width="13.85546875" customWidth="1"/>
  </cols>
  <sheetData>
    <row r="1" spans="1:11" x14ac:dyDescent="0.25">
      <c r="B1" s="8">
        <f>'41ŚR.DO DEZ. POWIERZ.'!B1+1</f>
        <v>42</v>
      </c>
      <c r="C1" t="s">
        <v>1327</v>
      </c>
      <c r="J1" s="12">
        <f>SUM(J3:J7)</f>
        <v>0</v>
      </c>
      <c r="K1" s="12">
        <f>SUM(K3:K7)</f>
        <v>0</v>
      </c>
    </row>
    <row r="2" spans="1:11" s="6" customFormat="1" ht="30" x14ac:dyDescent="0.25">
      <c r="A2" s="14" t="s">
        <v>0</v>
      </c>
      <c r="B2" s="14" t="s">
        <v>978</v>
      </c>
      <c r="C2" s="14" t="s">
        <v>984</v>
      </c>
      <c r="D2" s="20" t="s">
        <v>13</v>
      </c>
      <c r="E2" s="20" t="s">
        <v>991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ht="60" x14ac:dyDescent="0.25">
      <c r="A3" s="9">
        <v>1</v>
      </c>
      <c r="B3" s="18" t="s">
        <v>1170</v>
      </c>
      <c r="C3" s="33" t="s">
        <v>975</v>
      </c>
      <c r="D3" s="33" t="s">
        <v>983</v>
      </c>
      <c r="E3" s="41" t="s">
        <v>1171</v>
      </c>
      <c r="F3" s="33" t="s">
        <v>972</v>
      </c>
      <c r="G3" s="33">
        <v>25</v>
      </c>
      <c r="H3" s="33"/>
      <c r="I3" s="10"/>
      <c r="J3" s="13">
        <f>ROUND(H3*G3,2)</f>
        <v>0</v>
      </c>
      <c r="K3" s="13">
        <f>ROUND(J3*(1+I3),2)</f>
        <v>0</v>
      </c>
    </row>
    <row r="4" spans="1:11" ht="30" x14ac:dyDescent="0.25">
      <c r="A4" s="9">
        <v>2</v>
      </c>
      <c r="B4" s="18" t="s">
        <v>1177</v>
      </c>
      <c r="C4" s="33" t="s">
        <v>976</v>
      </c>
      <c r="D4" s="33" t="s">
        <v>352</v>
      </c>
      <c r="E4" s="42">
        <v>5.4999999999999997E-3</v>
      </c>
      <c r="F4" s="33" t="s">
        <v>977</v>
      </c>
      <c r="G4" s="33">
        <v>3</v>
      </c>
      <c r="H4" s="33"/>
      <c r="I4" s="10"/>
      <c r="J4" s="13">
        <f>ROUND(H4*G4,2)</f>
        <v>0</v>
      </c>
      <c r="K4" s="13">
        <f>ROUND(J4*(1+I4),2)</f>
        <v>0</v>
      </c>
    </row>
    <row r="5" spans="1:11" ht="45" x14ac:dyDescent="0.25">
      <c r="A5" s="9">
        <v>3</v>
      </c>
      <c r="B5" s="18" t="s">
        <v>1174</v>
      </c>
      <c r="C5" s="33" t="s">
        <v>973</v>
      </c>
      <c r="D5" s="33" t="s">
        <v>1173</v>
      </c>
      <c r="E5" s="33" t="s">
        <v>1175</v>
      </c>
      <c r="F5" s="41" t="s">
        <v>974</v>
      </c>
      <c r="G5" s="33">
        <v>6</v>
      </c>
      <c r="H5" s="33"/>
      <c r="I5" s="10"/>
      <c r="J5" s="13">
        <f>ROUND(H5*G5,2)</f>
        <v>0</v>
      </c>
      <c r="K5" s="13">
        <f>ROUND(J5*(1+I5),2)</f>
        <v>0</v>
      </c>
    </row>
    <row r="6" spans="1:11" ht="90" x14ac:dyDescent="0.25">
      <c r="A6" s="22">
        <v>4</v>
      </c>
      <c r="B6" s="23" t="s">
        <v>1145</v>
      </c>
      <c r="C6" s="33" t="s">
        <v>1138</v>
      </c>
      <c r="D6" s="33" t="s">
        <v>1172</v>
      </c>
      <c r="E6" s="41" t="s">
        <v>1176</v>
      </c>
      <c r="F6" s="33" t="s">
        <v>1146</v>
      </c>
      <c r="G6" s="33">
        <v>2</v>
      </c>
      <c r="H6" s="33"/>
      <c r="I6" s="10"/>
      <c r="J6" s="13">
        <f>ROUND(H6*G6,2)</f>
        <v>0</v>
      </c>
      <c r="K6" s="13">
        <f>ROUND(J6*(1+I6),2)</f>
        <v>0</v>
      </c>
    </row>
    <row r="7" spans="1:11" ht="75" x14ac:dyDescent="0.25">
      <c r="A7" s="9">
        <v>5</v>
      </c>
      <c r="B7" s="18" t="s">
        <v>1148</v>
      </c>
      <c r="C7" s="33"/>
      <c r="D7" s="33" t="s">
        <v>352</v>
      </c>
      <c r="E7" s="41" t="s">
        <v>1271</v>
      </c>
      <c r="F7" s="33" t="s">
        <v>1147</v>
      </c>
      <c r="G7" s="33">
        <v>30</v>
      </c>
      <c r="H7" s="33"/>
      <c r="I7" s="10"/>
      <c r="J7" s="13">
        <f>ROUND(H7*G7,2)</f>
        <v>0</v>
      </c>
      <c r="K7" s="13">
        <f>ROUND(J7*(1+I7),2)</f>
        <v>0</v>
      </c>
    </row>
    <row r="10" spans="1:11" x14ac:dyDescent="0.25">
      <c r="B10" t="s">
        <v>1142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I3" sqref="I3:J4"/>
    </sheetView>
  </sheetViews>
  <sheetFormatPr defaultRowHeight="15" x14ac:dyDescent="0.25"/>
  <cols>
    <col min="2" max="2" width="40.7109375" customWidth="1"/>
    <col min="3" max="3" width="28.42578125" customWidth="1"/>
    <col min="5" max="5" width="28.28515625" customWidth="1"/>
  </cols>
  <sheetData>
    <row r="1" spans="1:11" x14ac:dyDescent="0.25">
      <c r="B1" s="8">
        <f>'42Ś.DO DEZYNFEKCJI NARZĘDZI'!B1+1</f>
        <v>43</v>
      </c>
      <c r="C1" t="s">
        <v>1328</v>
      </c>
      <c r="J1" s="12">
        <f>SUM(J3:J4)</f>
        <v>0</v>
      </c>
      <c r="K1" s="12">
        <f>SUM(K3:K4)</f>
        <v>0</v>
      </c>
    </row>
    <row r="2" spans="1:11" s="6" customFormat="1" ht="30" x14ac:dyDescent="0.25">
      <c r="A2" s="14" t="s">
        <v>0</v>
      </c>
      <c r="B2" s="14" t="s">
        <v>978</v>
      </c>
      <c r="C2" s="14" t="s">
        <v>984</v>
      </c>
      <c r="D2" s="20" t="s">
        <v>13</v>
      </c>
      <c r="E2" s="20" t="s">
        <v>991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1162</v>
      </c>
      <c r="C3" s="9" t="s">
        <v>1017</v>
      </c>
      <c r="D3" s="9" t="s">
        <v>352</v>
      </c>
      <c r="E3" s="9"/>
      <c r="F3" s="9" t="s">
        <v>1015</v>
      </c>
      <c r="G3" s="9">
        <v>12</v>
      </c>
      <c r="H3" s="9">
        <v>89</v>
      </c>
      <c r="I3" s="10"/>
      <c r="J3" s="13"/>
      <c r="K3" s="13">
        <f>ROUND(J3*(1+I3),2)</f>
        <v>0</v>
      </c>
    </row>
    <row r="4" spans="1:11" x14ac:dyDescent="0.25">
      <c r="A4" s="9">
        <v>2</v>
      </c>
      <c r="B4" s="9" t="s">
        <v>1164</v>
      </c>
      <c r="C4" s="9" t="s">
        <v>1018</v>
      </c>
      <c r="D4" s="9" t="s">
        <v>352</v>
      </c>
      <c r="E4" s="10" t="s">
        <v>1163</v>
      </c>
      <c r="F4" s="9" t="s">
        <v>1015</v>
      </c>
      <c r="G4" s="9">
        <v>19</v>
      </c>
      <c r="H4" s="9">
        <v>109</v>
      </c>
      <c r="I4" s="10"/>
      <c r="J4" s="13"/>
      <c r="K4" s="13">
        <f>ROUND(J4*(1+I4),2)</f>
        <v>0</v>
      </c>
    </row>
    <row r="7" spans="1:11" x14ac:dyDescent="0.25">
      <c r="B7" t="s">
        <v>1142</v>
      </c>
    </row>
    <row r="9" spans="1:11" x14ac:dyDescent="0.25">
      <c r="B9" t="s">
        <v>1143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2" workbookViewId="0">
      <selection activeCell="G36" sqref="G35:G36"/>
    </sheetView>
  </sheetViews>
  <sheetFormatPr defaultRowHeight="15" x14ac:dyDescent="0.25"/>
  <cols>
    <col min="2" max="2" width="30.7109375" customWidth="1"/>
    <col min="3" max="3" width="27.42578125" customWidth="1"/>
    <col min="4" max="4" width="13.7109375" customWidth="1"/>
    <col min="5" max="5" width="30.140625" customWidth="1"/>
    <col min="6" max="6" width="15.7109375" customWidth="1"/>
  </cols>
  <sheetData>
    <row r="1" spans="1:11" x14ac:dyDescent="0.25">
      <c r="B1" s="8">
        <f>'43DEZYNFEKCJA ENDOSKOPÓW'!B1+1</f>
        <v>44</v>
      </c>
      <c r="C1" t="s">
        <v>1329</v>
      </c>
      <c r="J1" s="12">
        <f>SUM(J3:J5)</f>
        <v>0</v>
      </c>
      <c r="K1" s="12">
        <f>SUM(K3:K5)</f>
        <v>0</v>
      </c>
    </row>
    <row r="2" spans="1:11" s="6" customFormat="1" ht="30" x14ac:dyDescent="0.25">
      <c r="A2" s="14" t="s">
        <v>0</v>
      </c>
      <c r="B2" s="14" t="s">
        <v>978</v>
      </c>
      <c r="C2" s="14" t="s">
        <v>984</v>
      </c>
      <c r="D2" s="20" t="s">
        <v>13</v>
      </c>
      <c r="E2" s="20" t="s">
        <v>991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ht="45" x14ac:dyDescent="0.25">
      <c r="A3" s="22">
        <v>1</v>
      </c>
      <c r="B3" s="43" t="s">
        <v>1141</v>
      </c>
      <c r="C3" s="22" t="s">
        <v>1014</v>
      </c>
      <c r="D3" s="22" t="s">
        <v>352</v>
      </c>
      <c r="E3" s="22"/>
      <c r="F3" s="44" t="s">
        <v>1015</v>
      </c>
      <c r="G3" s="22">
        <v>8</v>
      </c>
      <c r="H3" s="22"/>
      <c r="I3" s="10"/>
      <c r="J3" s="13">
        <f>ROUND(H3*G3,2)</f>
        <v>0</v>
      </c>
      <c r="K3" s="13">
        <f>ROUND(J3*(1+I3),2)</f>
        <v>0</v>
      </c>
    </row>
    <row r="4" spans="1:11" ht="30" x14ac:dyDescent="0.25">
      <c r="A4" s="9">
        <v>2</v>
      </c>
      <c r="B4" s="22" t="s">
        <v>1140</v>
      </c>
      <c r="C4" s="22" t="s">
        <v>1016</v>
      </c>
      <c r="D4" s="22" t="s">
        <v>352</v>
      </c>
      <c r="E4" s="18" t="s">
        <v>1139</v>
      </c>
      <c r="F4" s="44" t="s">
        <v>1015</v>
      </c>
      <c r="G4" s="22">
        <v>33</v>
      </c>
      <c r="H4" s="22"/>
      <c r="I4" s="10"/>
      <c r="J4" s="13">
        <f>ROUND(H4*G4,2)</f>
        <v>0</v>
      </c>
      <c r="K4" s="13">
        <f>ROUND(J4*(1+I4),2)</f>
        <v>0</v>
      </c>
    </row>
    <row r="5" spans="1:11" x14ac:dyDescent="0.25">
      <c r="A5" s="9">
        <v>3</v>
      </c>
      <c r="B5" s="9" t="s">
        <v>1144</v>
      </c>
      <c r="C5" s="9"/>
      <c r="D5" s="9"/>
      <c r="E5" s="9"/>
      <c r="F5" s="9" t="s">
        <v>1169</v>
      </c>
      <c r="G5" s="9">
        <v>8</v>
      </c>
      <c r="H5" s="9"/>
      <c r="I5" s="10"/>
      <c r="J5" s="13">
        <f>ROUND(H5*G5,2)</f>
        <v>0</v>
      </c>
      <c r="K5" s="13">
        <f>ROUND(J5*(1+I5),2)</f>
        <v>0</v>
      </c>
    </row>
    <row r="7" spans="1:11" x14ac:dyDescent="0.25">
      <c r="B7" t="s">
        <v>1142</v>
      </c>
    </row>
    <row r="9" spans="1:11" x14ac:dyDescent="0.25">
      <c r="B9" t="s">
        <v>1143</v>
      </c>
    </row>
  </sheetData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J3" sqref="J3"/>
    </sheetView>
  </sheetViews>
  <sheetFormatPr defaultRowHeight="15" x14ac:dyDescent="0.25"/>
  <cols>
    <col min="2" max="2" width="24.85546875" customWidth="1"/>
    <col min="3" max="3" width="23.140625" customWidth="1"/>
    <col min="4" max="4" width="14.140625" customWidth="1"/>
    <col min="6" max="6" width="40.5703125" customWidth="1"/>
    <col min="8" max="8" width="16.5703125" customWidth="1"/>
    <col min="9" max="9" width="19.28515625" customWidth="1"/>
  </cols>
  <sheetData>
    <row r="1" spans="1:11" x14ac:dyDescent="0.25">
      <c r="B1" s="8">
        <f>'44DEZ MANUALNA ENDOSKOPÓW'!B1+1</f>
        <v>45</v>
      </c>
      <c r="C1" t="s">
        <v>1330</v>
      </c>
      <c r="J1" s="12">
        <f>J3</f>
        <v>0</v>
      </c>
      <c r="K1" s="12">
        <f>K3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12</v>
      </c>
      <c r="D2" s="20" t="s">
        <v>13</v>
      </c>
      <c r="E2" s="20" t="s">
        <v>1120</v>
      </c>
      <c r="F2" s="20" t="s">
        <v>1167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ht="30" x14ac:dyDescent="0.25">
      <c r="A3" s="9">
        <v>1</v>
      </c>
      <c r="B3" s="18" t="s">
        <v>1165</v>
      </c>
      <c r="C3" s="9" t="s">
        <v>1168</v>
      </c>
      <c r="D3" s="9" t="s">
        <v>1166</v>
      </c>
      <c r="E3" s="9" t="s">
        <v>675</v>
      </c>
      <c r="F3" s="9">
        <v>5</v>
      </c>
      <c r="G3" s="9">
        <v>8</v>
      </c>
      <c r="H3" s="9"/>
      <c r="I3" s="10"/>
      <c r="J3" s="13">
        <f>ROUND(H3*G3,2)</f>
        <v>0</v>
      </c>
      <c r="K3" s="13">
        <f>ROUND(J3*(1+I3),2)</f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E39" sqref="E39"/>
    </sheetView>
  </sheetViews>
  <sheetFormatPr defaultRowHeight="15" x14ac:dyDescent="0.25"/>
  <cols>
    <col min="2" max="2" width="30.5703125" customWidth="1"/>
    <col min="3" max="3" width="20.5703125" customWidth="1"/>
    <col min="4" max="4" width="31.5703125" customWidth="1"/>
    <col min="5" max="5" width="32.140625" customWidth="1"/>
    <col min="6" max="6" width="24.28515625" customWidth="1"/>
    <col min="10" max="10" width="22.85546875" customWidth="1"/>
  </cols>
  <sheetData>
    <row r="1" spans="1:15" x14ac:dyDescent="0.25">
      <c r="B1" s="8">
        <f>'45WAPNO SODOWANE'!B1+1</f>
        <v>46</v>
      </c>
      <c r="C1" s="5" t="s">
        <v>994</v>
      </c>
      <c r="D1" s="5"/>
      <c r="E1" s="5"/>
      <c r="F1" s="5"/>
      <c r="G1" s="5"/>
      <c r="H1" s="5"/>
      <c r="I1" s="5"/>
      <c r="J1" s="51">
        <f>SUM(H4:H24)</f>
        <v>0</v>
      </c>
      <c r="K1" s="51">
        <f>SUM(I4:I24)</f>
        <v>0</v>
      </c>
      <c r="L1" s="5"/>
      <c r="M1" s="5"/>
      <c r="N1" s="5"/>
      <c r="O1" s="5"/>
    </row>
    <row r="2" spans="1:15" x14ac:dyDescent="0.25">
      <c r="B2" s="8"/>
      <c r="C2" t="s">
        <v>1331</v>
      </c>
    </row>
    <row r="3" spans="1:15" s="6" customFormat="1" ht="30" x14ac:dyDescent="0.25">
      <c r="A3" s="14" t="s">
        <v>995</v>
      </c>
      <c r="B3" s="14" t="s">
        <v>996</v>
      </c>
      <c r="C3" s="14" t="s">
        <v>1052</v>
      </c>
      <c r="D3" s="14" t="s">
        <v>997</v>
      </c>
      <c r="E3" s="14" t="s">
        <v>998</v>
      </c>
      <c r="F3" s="14" t="s">
        <v>22</v>
      </c>
      <c r="G3" s="16" t="s">
        <v>1292</v>
      </c>
      <c r="H3" s="16" t="s">
        <v>23</v>
      </c>
      <c r="I3" s="16" t="s">
        <v>1293</v>
      </c>
      <c r="J3" s="14" t="s">
        <v>1081</v>
      </c>
    </row>
    <row r="4" spans="1:15" x14ac:dyDescent="0.25">
      <c r="A4" s="9">
        <v>1</v>
      </c>
      <c r="B4" s="19" t="s">
        <v>1050</v>
      </c>
      <c r="C4" s="19" t="s">
        <v>1051</v>
      </c>
      <c r="D4" s="9" t="s">
        <v>1053</v>
      </c>
      <c r="E4" s="45">
        <v>216</v>
      </c>
      <c r="F4" s="9"/>
      <c r="G4" s="10"/>
      <c r="H4" s="13">
        <f t="shared" ref="H4:H24" si="0">ROUND(F4*E4,2)</f>
        <v>0</v>
      </c>
      <c r="I4" s="13">
        <f t="shared" ref="I4:I24" si="1">ROUND(H4*(1+G4),2)</f>
        <v>0</v>
      </c>
      <c r="J4" s="9"/>
    </row>
    <row r="5" spans="1:15" x14ac:dyDescent="0.25">
      <c r="A5" s="9">
        <v>2</v>
      </c>
      <c r="B5" s="19" t="s">
        <v>1054</v>
      </c>
      <c r="C5" s="19" t="s">
        <v>1051</v>
      </c>
      <c r="D5" s="9" t="s">
        <v>1053</v>
      </c>
      <c r="E5" s="45">
        <v>216</v>
      </c>
      <c r="F5" s="9"/>
      <c r="G5" s="10"/>
      <c r="H5" s="13">
        <f t="shared" si="0"/>
        <v>0</v>
      </c>
      <c r="I5" s="13">
        <f t="shared" si="1"/>
        <v>0</v>
      </c>
      <c r="J5" s="9"/>
    </row>
    <row r="6" spans="1:15" x14ac:dyDescent="0.25">
      <c r="A6" s="9">
        <v>3</v>
      </c>
      <c r="B6" s="19">
        <v>0</v>
      </c>
      <c r="C6" s="19" t="s">
        <v>1051</v>
      </c>
      <c r="D6" s="9" t="s">
        <v>1053</v>
      </c>
      <c r="E6" s="45">
        <v>36</v>
      </c>
      <c r="F6" s="9"/>
      <c r="G6" s="10"/>
      <c r="H6" s="13">
        <f t="shared" si="0"/>
        <v>0</v>
      </c>
      <c r="I6" s="13">
        <f t="shared" si="1"/>
        <v>0</v>
      </c>
      <c r="J6" s="9"/>
    </row>
    <row r="7" spans="1:15" x14ac:dyDescent="0.25">
      <c r="A7" s="9">
        <v>4</v>
      </c>
      <c r="B7" s="19">
        <v>1</v>
      </c>
      <c r="C7" s="19" t="s">
        <v>1051</v>
      </c>
      <c r="D7" s="9" t="s">
        <v>1053</v>
      </c>
      <c r="E7" s="45">
        <v>12</v>
      </c>
      <c r="F7" s="9"/>
      <c r="G7" s="10"/>
      <c r="H7" s="13">
        <f t="shared" si="0"/>
        <v>0</v>
      </c>
      <c r="I7" s="13">
        <f t="shared" si="1"/>
        <v>0</v>
      </c>
      <c r="J7" s="9"/>
    </row>
    <row r="8" spans="1:15" x14ac:dyDescent="0.25">
      <c r="A8" s="9">
        <v>5</v>
      </c>
      <c r="B8" s="19" t="s">
        <v>1055</v>
      </c>
      <c r="C8" s="19">
        <v>45</v>
      </c>
      <c r="D8" s="9" t="s">
        <v>1056</v>
      </c>
      <c r="E8" s="45">
        <v>24</v>
      </c>
      <c r="F8" s="9"/>
      <c r="G8" s="10"/>
      <c r="H8" s="13">
        <f t="shared" si="0"/>
        <v>0</v>
      </c>
      <c r="I8" s="13">
        <f t="shared" si="1"/>
        <v>0</v>
      </c>
      <c r="J8" s="9" t="s">
        <v>1332</v>
      </c>
    </row>
    <row r="9" spans="1:15" x14ac:dyDescent="0.25">
      <c r="A9" s="9">
        <v>6</v>
      </c>
      <c r="B9" s="19" t="s">
        <v>1050</v>
      </c>
      <c r="C9" s="19">
        <v>75</v>
      </c>
      <c r="D9" s="9" t="s">
        <v>1057</v>
      </c>
      <c r="E9" s="45">
        <v>168</v>
      </c>
      <c r="F9" s="9"/>
      <c r="G9" s="10"/>
      <c r="H9" s="13">
        <f t="shared" si="0"/>
        <v>0</v>
      </c>
      <c r="I9" s="13">
        <f t="shared" si="1"/>
        <v>0</v>
      </c>
      <c r="J9" s="9"/>
    </row>
    <row r="10" spans="1:15" x14ac:dyDescent="0.25">
      <c r="A10" s="9">
        <v>7</v>
      </c>
      <c r="B10" s="19" t="s">
        <v>1050</v>
      </c>
      <c r="C10" s="19">
        <v>75</v>
      </c>
      <c r="D10" s="9" t="s">
        <v>1058</v>
      </c>
      <c r="E10" s="45">
        <v>72</v>
      </c>
      <c r="F10" s="9"/>
      <c r="G10" s="10"/>
      <c r="H10" s="13">
        <f t="shared" si="0"/>
        <v>0</v>
      </c>
      <c r="I10" s="13">
        <f t="shared" si="1"/>
        <v>0</v>
      </c>
      <c r="J10" s="9" t="s">
        <v>1332</v>
      </c>
    </row>
    <row r="11" spans="1:15" x14ac:dyDescent="0.25">
      <c r="A11" s="9">
        <v>8</v>
      </c>
      <c r="B11" s="19" t="s">
        <v>1054</v>
      </c>
      <c r="C11" s="19">
        <v>75</v>
      </c>
      <c r="D11" s="9" t="s">
        <v>1059</v>
      </c>
      <c r="E11" s="45">
        <v>24</v>
      </c>
      <c r="F11" s="9"/>
      <c r="G11" s="10"/>
      <c r="H11" s="13">
        <f t="shared" si="0"/>
        <v>0</v>
      </c>
      <c r="I11" s="13">
        <f t="shared" si="1"/>
        <v>0</v>
      </c>
      <c r="J11" s="9"/>
    </row>
    <row r="12" spans="1:15" x14ac:dyDescent="0.25">
      <c r="A12" s="9">
        <v>9</v>
      </c>
      <c r="B12" s="19" t="s">
        <v>1054</v>
      </c>
      <c r="C12" s="19">
        <v>75</v>
      </c>
      <c r="D12" s="9" t="s">
        <v>1058</v>
      </c>
      <c r="E12" s="45">
        <v>216</v>
      </c>
      <c r="F12" s="9"/>
      <c r="G12" s="10"/>
      <c r="H12" s="13">
        <f t="shared" si="0"/>
        <v>0</v>
      </c>
      <c r="I12" s="13">
        <f t="shared" si="1"/>
        <v>0</v>
      </c>
      <c r="J12" s="9"/>
    </row>
    <row r="13" spans="1:15" x14ac:dyDescent="0.25">
      <c r="A13" s="9">
        <v>10</v>
      </c>
      <c r="B13" s="19" t="s">
        <v>1054</v>
      </c>
      <c r="C13" s="19">
        <v>75</v>
      </c>
      <c r="D13" s="9" t="s">
        <v>1060</v>
      </c>
      <c r="E13" s="45">
        <v>204</v>
      </c>
      <c r="F13" s="9"/>
      <c r="G13" s="10"/>
      <c r="H13" s="13">
        <f t="shared" si="0"/>
        <v>0</v>
      </c>
      <c r="I13" s="13">
        <f t="shared" si="1"/>
        <v>0</v>
      </c>
      <c r="J13" s="9" t="s">
        <v>1332</v>
      </c>
    </row>
    <row r="14" spans="1:15" x14ac:dyDescent="0.25">
      <c r="A14" s="9">
        <v>11</v>
      </c>
      <c r="B14" s="19" t="s">
        <v>1054</v>
      </c>
      <c r="C14" s="19">
        <v>75</v>
      </c>
      <c r="D14" s="9" t="s">
        <v>1061</v>
      </c>
      <c r="E14" s="45">
        <v>120</v>
      </c>
      <c r="F14" s="9"/>
      <c r="G14" s="10"/>
      <c r="H14" s="13">
        <f t="shared" si="0"/>
        <v>0</v>
      </c>
      <c r="I14" s="13">
        <f t="shared" si="1"/>
        <v>0</v>
      </c>
      <c r="J14" s="9"/>
    </row>
    <row r="15" spans="1:15" x14ac:dyDescent="0.25">
      <c r="A15" s="9">
        <v>12</v>
      </c>
      <c r="B15" s="19" t="s">
        <v>1054</v>
      </c>
      <c r="C15" s="19">
        <v>75</v>
      </c>
      <c r="D15" s="9" t="s">
        <v>1062</v>
      </c>
      <c r="E15" s="27">
        <v>132</v>
      </c>
      <c r="F15" s="9"/>
      <c r="G15" s="10"/>
      <c r="H15" s="13">
        <f t="shared" si="0"/>
        <v>0</v>
      </c>
      <c r="I15" s="13">
        <f t="shared" si="1"/>
        <v>0</v>
      </c>
      <c r="J15" s="9"/>
    </row>
    <row r="16" spans="1:15" x14ac:dyDescent="0.25">
      <c r="A16" s="9">
        <v>13</v>
      </c>
      <c r="B16" s="19">
        <v>0</v>
      </c>
      <c r="C16" s="19">
        <v>75</v>
      </c>
      <c r="D16" s="9" t="s">
        <v>1058</v>
      </c>
      <c r="E16" s="27">
        <v>180</v>
      </c>
      <c r="F16" s="9"/>
      <c r="G16" s="10"/>
      <c r="H16" s="13">
        <f t="shared" si="0"/>
        <v>0</v>
      </c>
      <c r="I16" s="13">
        <f t="shared" si="1"/>
        <v>0</v>
      </c>
      <c r="J16" s="9"/>
    </row>
    <row r="17" spans="1:10" x14ac:dyDescent="0.25">
      <c r="A17" s="9">
        <v>14</v>
      </c>
      <c r="B17" s="19">
        <v>0</v>
      </c>
      <c r="C17" s="19">
        <v>75</v>
      </c>
      <c r="D17" s="9" t="s">
        <v>1060</v>
      </c>
      <c r="E17" s="27">
        <v>276</v>
      </c>
      <c r="F17" s="9"/>
      <c r="G17" s="10"/>
      <c r="H17" s="13">
        <f t="shared" si="0"/>
        <v>0</v>
      </c>
      <c r="I17" s="13">
        <f t="shared" si="1"/>
        <v>0</v>
      </c>
      <c r="J17" s="9" t="s">
        <v>1332</v>
      </c>
    </row>
    <row r="18" spans="1:10" x14ac:dyDescent="0.25">
      <c r="A18" s="9">
        <v>15</v>
      </c>
      <c r="B18" s="19">
        <v>1</v>
      </c>
      <c r="C18" s="19">
        <v>75</v>
      </c>
      <c r="D18" s="9" t="s">
        <v>1064</v>
      </c>
      <c r="E18" s="27">
        <v>180</v>
      </c>
      <c r="F18" s="9"/>
      <c r="G18" s="10"/>
      <c r="H18" s="13">
        <f t="shared" si="0"/>
        <v>0</v>
      </c>
      <c r="I18" s="13">
        <f t="shared" si="1"/>
        <v>0</v>
      </c>
      <c r="J18" s="9"/>
    </row>
    <row r="19" spans="1:10" x14ac:dyDescent="0.25">
      <c r="A19" s="9">
        <v>16</v>
      </c>
      <c r="B19" s="19">
        <v>1</v>
      </c>
      <c r="C19" s="19">
        <v>75</v>
      </c>
      <c r="D19" s="9" t="s">
        <v>1060</v>
      </c>
      <c r="E19" s="27">
        <v>228</v>
      </c>
      <c r="F19" s="9"/>
      <c r="G19" s="10"/>
      <c r="H19" s="13">
        <f t="shared" si="0"/>
        <v>0</v>
      </c>
      <c r="I19" s="13">
        <f t="shared" si="1"/>
        <v>0</v>
      </c>
      <c r="J19" s="9"/>
    </row>
    <row r="20" spans="1:10" x14ac:dyDescent="0.25">
      <c r="A20" s="9">
        <v>17</v>
      </c>
      <c r="B20" s="19">
        <v>1</v>
      </c>
      <c r="C20" s="19" t="s">
        <v>1065</v>
      </c>
      <c r="D20" s="9" t="s">
        <v>1063</v>
      </c>
      <c r="E20" s="27">
        <v>72</v>
      </c>
      <c r="F20" s="9"/>
      <c r="G20" s="10"/>
      <c r="H20" s="13">
        <f t="shared" si="0"/>
        <v>0</v>
      </c>
      <c r="I20" s="13">
        <f t="shared" si="1"/>
        <v>0</v>
      </c>
      <c r="J20" s="9"/>
    </row>
    <row r="21" spans="1:10" x14ac:dyDescent="0.25">
      <c r="A21" s="9">
        <v>18</v>
      </c>
      <c r="B21" s="19">
        <v>1</v>
      </c>
      <c r="C21" s="19">
        <v>75</v>
      </c>
      <c r="D21" s="9" t="s">
        <v>1063</v>
      </c>
      <c r="E21" s="27">
        <v>384</v>
      </c>
      <c r="F21" s="9"/>
      <c r="G21" s="10"/>
      <c r="H21" s="13">
        <f t="shared" si="0"/>
        <v>0</v>
      </c>
      <c r="I21" s="13">
        <f t="shared" si="1"/>
        <v>0</v>
      </c>
      <c r="J21" s="9"/>
    </row>
    <row r="22" spans="1:10" x14ac:dyDescent="0.25">
      <c r="A22" s="9">
        <v>19</v>
      </c>
      <c r="B22" s="19">
        <v>1</v>
      </c>
      <c r="C22" s="19">
        <v>75</v>
      </c>
      <c r="D22" s="9" t="s">
        <v>1062</v>
      </c>
      <c r="E22" s="27">
        <v>156</v>
      </c>
      <c r="F22" s="9"/>
      <c r="G22" s="10"/>
      <c r="H22" s="13">
        <f t="shared" si="0"/>
        <v>0</v>
      </c>
      <c r="I22" s="13">
        <f t="shared" si="1"/>
        <v>0</v>
      </c>
      <c r="J22" s="9" t="s">
        <v>1332</v>
      </c>
    </row>
    <row r="23" spans="1:10" x14ac:dyDescent="0.25">
      <c r="A23" s="9">
        <v>20</v>
      </c>
      <c r="B23" s="19">
        <v>2</v>
      </c>
      <c r="C23" s="19">
        <v>75</v>
      </c>
      <c r="D23" s="9" t="s">
        <v>1063</v>
      </c>
      <c r="E23" s="27">
        <v>96</v>
      </c>
      <c r="F23" s="9"/>
      <c r="G23" s="10"/>
      <c r="H23" s="13">
        <f t="shared" si="0"/>
        <v>0</v>
      </c>
      <c r="I23" s="13">
        <f t="shared" si="1"/>
        <v>0</v>
      </c>
      <c r="J23" s="9"/>
    </row>
    <row r="24" spans="1:10" x14ac:dyDescent="0.25">
      <c r="A24" s="9">
        <v>21</v>
      </c>
      <c r="B24" s="19">
        <v>2</v>
      </c>
      <c r="C24" s="19">
        <v>75</v>
      </c>
      <c r="D24" s="9" t="s">
        <v>1061</v>
      </c>
      <c r="E24" s="27">
        <v>228</v>
      </c>
      <c r="F24" s="9"/>
      <c r="G24" s="10"/>
      <c r="H24" s="13">
        <f t="shared" si="0"/>
        <v>0</v>
      </c>
      <c r="I24" s="13">
        <f t="shared" si="1"/>
        <v>0</v>
      </c>
      <c r="J24" s="9" t="s">
        <v>1332</v>
      </c>
    </row>
    <row r="27" spans="1:10" x14ac:dyDescent="0.25">
      <c r="B27" t="s">
        <v>1080</v>
      </c>
    </row>
    <row r="31" spans="1:10" x14ac:dyDescent="0.25">
      <c r="B31" t="s">
        <v>1079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H12" sqref="H12"/>
    </sheetView>
  </sheetViews>
  <sheetFormatPr defaultRowHeight="15" x14ac:dyDescent="0.25"/>
  <cols>
    <col min="2" max="2" width="22.5703125" customWidth="1"/>
    <col min="3" max="3" width="21" customWidth="1"/>
    <col min="4" max="4" width="41.85546875" customWidth="1"/>
    <col min="5" max="5" width="31.42578125" customWidth="1"/>
    <col min="6" max="6" width="18.28515625" customWidth="1"/>
    <col min="7" max="9" width="17.5703125" customWidth="1"/>
    <col min="10" max="10" width="18.5703125" customWidth="1"/>
  </cols>
  <sheetData>
    <row r="1" spans="1:11" x14ac:dyDescent="0.25">
      <c r="B1" s="8">
        <f>'46SZEW POLIGLIKOLOWY'!B1+1</f>
        <v>47</v>
      </c>
      <c r="C1" t="s">
        <v>999</v>
      </c>
      <c r="J1" s="12">
        <f>SUM(H3:H12)</f>
        <v>0</v>
      </c>
      <c r="K1" s="12">
        <f>SUM(I3:I12)</f>
        <v>0</v>
      </c>
    </row>
    <row r="2" spans="1:11" ht="30" x14ac:dyDescent="0.25">
      <c r="A2" s="9" t="s">
        <v>995</v>
      </c>
      <c r="B2" s="9" t="s">
        <v>996</v>
      </c>
      <c r="C2" s="9" t="s">
        <v>1052</v>
      </c>
      <c r="D2" s="9" t="s">
        <v>997</v>
      </c>
      <c r="E2" s="18" t="s">
        <v>1000</v>
      </c>
      <c r="F2" s="9" t="s">
        <v>22</v>
      </c>
      <c r="G2" s="16" t="s">
        <v>1292</v>
      </c>
      <c r="H2" s="16" t="s">
        <v>23</v>
      </c>
      <c r="I2" s="16" t="s">
        <v>1293</v>
      </c>
      <c r="J2" s="18" t="s">
        <v>1081</v>
      </c>
    </row>
    <row r="3" spans="1:11" x14ac:dyDescent="0.25">
      <c r="A3" s="9">
        <v>1</v>
      </c>
      <c r="B3" s="19" t="s">
        <v>1055</v>
      </c>
      <c r="C3" s="19">
        <v>45</v>
      </c>
      <c r="D3" s="9" t="s">
        <v>1066</v>
      </c>
      <c r="E3" s="18">
        <v>288</v>
      </c>
      <c r="F3" s="9"/>
      <c r="G3" s="10"/>
      <c r="H3" s="13">
        <f>E3*F3</f>
        <v>0</v>
      </c>
      <c r="I3" s="13">
        <f t="shared" ref="I3:I12" si="0">ROUND(H3*(1+G3),2)</f>
        <v>0</v>
      </c>
      <c r="J3" s="9" t="s">
        <v>1332</v>
      </c>
    </row>
    <row r="4" spans="1:11" x14ac:dyDescent="0.25">
      <c r="A4" s="9">
        <v>2</v>
      </c>
      <c r="B4" s="19" t="s">
        <v>1050</v>
      </c>
      <c r="C4" s="19">
        <v>75</v>
      </c>
      <c r="D4" s="9" t="s">
        <v>1067</v>
      </c>
      <c r="E4" s="18">
        <v>403</v>
      </c>
      <c r="F4" s="9"/>
      <c r="G4" s="10"/>
      <c r="H4" s="13">
        <f t="shared" ref="H4:H12" si="1">E4*F4</f>
        <v>0</v>
      </c>
      <c r="I4" s="13">
        <f t="shared" si="0"/>
        <v>0</v>
      </c>
      <c r="J4" s="9"/>
    </row>
    <row r="5" spans="1:11" x14ac:dyDescent="0.25">
      <c r="A5" s="9">
        <v>3</v>
      </c>
      <c r="B5" s="46" t="s">
        <v>1050</v>
      </c>
      <c r="C5" s="19">
        <v>75</v>
      </c>
      <c r="D5" s="9" t="s">
        <v>1068</v>
      </c>
      <c r="E5" s="18">
        <v>210</v>
      </c>
      <c r="F5" s="9"/>
      <c r="G5" s="10"/>
      <c r="H5" s="13">
        <f t="shared" si="1"/>
        <v>0</v>
      </c>
      <c r="I5" s="13">
        <f t="shared" si="0"/>
        <v>0</v>
      </c>
      <c r="J5" s="9"/>
    </row>
    <row r="6" spans="1:11" x14ac:dyDescent="0.25">
      <c r="A6" s="9">
        <v>4</v>
      </c>
      <c r="B6" s="19" t="s">
        <v>1050</v>
      </c>
      <c r="C6" s="19">
        <v>75</v>
      </c>
      <c r="D6" s="9" t="s">
        <v>1069</v>
      </c>
      <c r="E6" s="18">
        <v>234</v>
      </c>
      <c r="F6" s="9"/>
      <c r="G6" s="10"/>
      <c r="H6" s="13">
        <f t="shared" si="1"/>
        <v>0</v>
      </c>
      <c r="I6" s="13">
        <f t="shared" si="0"/>
        <v>0</v>
      </c>
      <c r="J6" s="9" t="s">
        <v>1332</v>
      </c>
    </row>
    <row r="7" spans="1:11" x14ac:dyDescent="0.25">
      <c r="A7" s="9">
        <v>5</v>
      </c>
      <c r="B7" s="19" t="s">
        <v>1054</v>
      </c>
      <c r="C7" s="19">
        <v>75</v>
      </c>
      <c r="D7" s="47" t="s">
        <v>1067</v>
      </c>
      <c r="E7" s="18">
        <v>216</v>
      </c>
      <c r="F7" s="9"/>
      <c r="G7" s="10"/>
      <c r="H7" s="13">
        <f t="shared" si="1"/>
        <v>0</v>
      </c>
      <c r="I7" s="13">
        <f t="shared" si="0"/>
        <v>0</v>
      </c>
      <c r="J7" s="9"/>
    </row>
    <row r="8" spans="1:11" x14ac:dyDescent="0.25">
      <c r="A8" s="9">
        <v>6</v>
      </c>
      <c r="B8" s="19" t="s">
        <v>1054</v>
      </c>
      <c r="C8" s="19">
        <v>75</v>
      </c>
      <c r="D8" s="9" t="s">
        <v>1068</v>
      </c>
      <c r="E8" s="18">
        <v>52</v>
      </c>
      <c r="F8" s="9"/>
      <c r="G8" s="10"/>
      <c r="H8" s="13">
        <f t="shared" si="1"/>
        <v>0</v>
      </c>
      <c r="I8" s="13">
        <f t="shared" si="0"/>
        <v>0</v>
      </c>
      <c r="J8" s="9"/>
    </row>
    <row r="9" spans="1:11" x14ac:dyDescent="0.25">
      <c r="A9" s="9">
        <v>7</v>
      </c>
      <c r="B9" s="19" t="s">
        <v>1054</v>
      </c>
      <c r="C9" s="19">
        <v>75</v>
      </c>
      <c r="D9" s="9" t="s">
        <v>1069</v>
      </c>
      <c r="E9" s="18">
        <v>288</v>
      </c>
      <c r="F9" s="9"/>
      <c r="G9" s="10"/>
      <c r="H9" s="13">
        <f t="shared" si="1"/>
        <v>0</v>
      </c>
      <c r="I9" s="13">
        <f t="shared" si="0"/>
        <v>0</v>
      </c>
      <c r="J9" s="9" t="s">
        <v>1332</v>
      </c>
    </row>
    <row r="10" spans="1:11" x14ac:dyDescent="0.25">
      <c r="A10" s="9">
        <v>8</v>
      </c>
      <c r="B10" s="19">
        <v>1</v>
      </c>
      <c r="C10" s="19">
        <v>90</v>
      </c>
      <c r="D10" s="9" t="s">
        <v>1071</v>
      </c>
      <c r="E10" s="18">
        <v>36</v>
      </c>
      <c r="F10" s="9"/>
      <c r="G10" s="10"/>
      <c r="H10" s="13">
        <f t="shared" si="1"/>
        <v>0</v>
      </c>
      <c r="I10" s="13">
        <f t="shared" si="0"/>
        <v>0</v>
      </c>
      <c r="J10" s="9"/>
    </row>
    <row r="11" spans="1:11" x14ac:dyDescent="0.25">
      <c r="A11" s="9"/>
      <c r="B11" s="19">
        <v>1</v>
      </c>
      <c r="C11" s="19">
        <v>90</v>
      </c>
      <c r="D11" s="47" t="s">
        <v>1076</v>
      </c>
      <c r="E11" s="18">
        <v>48</v>
      </c>
      <c r="F11" s="9"/>
      <c r="G11" s="10"/>
      <c r="H11" s="13">
        <f t="shared" si="1"/>
        <v>0</v>
      </c>
      <c r="I11" s="13">
        <f t="shared" si="0"/>
        <v>0</v>
      </c>
      <c r="J11" s="9"/>
    </row>
    <row r="12" spans="1:11" x14ac:dyDescent="0.25">
      <c r="A12" s="9">
        <v>9</v>
      </c>
      <c r="B12" s="19">
        <v>1</v>
      </c>
      <c r="C12" s="19">
        <v>100</v>
      </c>
      <c r="D12" s="9" t="s">
        <v>1070</v>
      </c>
      <c r="E12" s="18">
        <v>36</v>
      </c>
      <c r="F12" s="9"/>
      <c r="G12" s="10"/>
      <c r="H12" s="13">
        <f t="shared" si="1"/>
        <v>0</v>
      </c>
      <c r="I12" s="13">
        <f t="shared" si="0"/>
        <v>0</v>
      </c>
      <c r="J12" s="9" t="s">
        <v>1332</v>
      </c>
    </row>
    <row r="16" spans="1:11" x14ac:dyDescent="0.25">
      <c r="B16" t="s">
        <v>1080</v>
      </c>
    </row>
    <row r="18" spans="2:2" x14ac:dyDescent="0.25">
      <c r="B18" t="s">
        <v>1079</v>
      </c>
    </row>
  </sheetData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H3" sqref="H3:H4"/>
    </sheetView>
  </sheetViews>
  <sheetFormatPr defaultRowHeight="15" x14ac:dyDescent="0.25"/>
  <cols>
    <col min="1" max="1" width="8.7109375" customWidth="1"/>
    <col min="2" max="2" width="25" customWidth="1"/>
    <col min="3" max="3" width="20.140625" customWidth="1"/>
    <col min="4" max="4" width="32.7109375" customWidth="1"/>
    <col min="5" max="5" width="38.42578125" customWidth="1"/>
    <col min="6" max="6" width="20" customWidth="1"/>
    <col min="7" max="9" width="12.85546875" customWidth="1"/>
    <col min="10" max="10" width="20" customWidth="1"/>
  </cols>
  <sheetData>
    <row r="1" spans="1:11" x14ac:dyDescent="0.25">
      <c r="B1" s="8">
        <f>'47SZEW NYLONOWY'!B1+1</f>
        <v>48</v>
      </c>
      <c r="C1" t="s">
        <v>1072</v>
      </c>
      <c r="J1" s="12">
        <f>SUM(H3:H4)</f>
        <v>0</v>
      </c>
      <c r="K1" s="12">
        <f>SUM(I3:I4)</f>
        <v>0</v>
      </c>
    </row>
    <row r="2" spans="1:11" s="6" customFormat="1" ht="30" x14ac:dyDescent="0.25">
      <c r="A2" s="14" t="s">
        <v>995</v>
      </c>
      <c r="B2" s="14" t="s">
        <v>996</v>
      </c>
      <c r="C2" s="14" t="s">
        <v>1052</v>
      </c>
      <c r="D2" s="14" t="s">
        <v>997</v>
      </c>
      <c r="E2" s="14" t="s">
        <v>1000</v>
      </c>
      <c r="F2" s="14" t="s">
        <v>22</v>
      </c>
      <c r="G2" s="16" t="s">
        <v>1292</v>
      </c>
      <c r="H2" s="16" t="s">
        <v>23</v>
      </c>
      <c r="I2" s="16" t="s">
        <v>1293</v>
      </c>
      <c r="J2" s="14" t="s">
        <v>1081</v>
      </c>
    </row>
    <row r="3" spans="1:11" x14ac:dyDescent="0.25">
      <c r="A3" s="9"/>
      <c r="B3" s="9" t="s">
        <v>1050</v>
      </c>
      <c r="C3" s="9">
        <v>75</v>
      </c>
      <c r="D3" s="9" t="s">
        <v>1059</v>
      </c>
      <c r="E3" s="9">
        <v>72</v>
      </c>
      <c r="F3" s="9"/>
      <c r="G3" s="10"/>
      <c r="H3" s="13">
        <f t="shared" ref="H3:H4" si="0">E3*F3</f>
        <v>0</v>
      </c>
      <c r="I3" s="13">
        <f>ROUND(H3*(1+G3),2)</f>
        <v>0</v>
      </c>
      <c r="J3" s="9" t="s">
        <v>1332</v>
      </c>
    </row>
    <row r="4" spans="1:11" x14ac:dyDescent="0.25">
      <c r="A4" s="9"/>
      <c r="B4" s="9" t="s">
        <v>1054</v>
      </c>
      <c r="C4" s="9">
        <v>75</v>
      </c>
      <c r="D4" s="9" t="s">
        <v>1059</v>
      </c>
      <c r="E4" s="9">
        <v>216</v>
      </c>
      <c r="F4" s="9"/>
      <c r="G4" s="10"/>
      <c r="H4" s="13">
        <f t="shared" si="0"/>
        <v>0</v>
      </c>
      <c r="I4" s="13">
        <f>ROUND(H4*(1+G4),2)</f>
        <v>0</v>
      </c>
      <c r="J4" s="9" t="s">
        <v>1332</v>
      </c>
    </row>
    <row r="6" spans="1:11" x14ac:dyDescent="0.25">
      <c r="B6" t="s">
        <v>1080</v>
      </c>
    </row>
    <row r="8" spans="1:11" x14ac:dyDescent="0.25">
      <c r="B8" t="s">
        <v>1079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E39" sqref="E39"/>
    </sheetView>
  </sheetViews>
  <sheetFormatPr defaultRowHeight="15" x14ac:dyDescent="0.25"/>
  <cols>
    <col min="2" max="2" width="21.85546875" customWidth="1"/>
    <col min="3" max="3" width="24.28515625" customWidth="1"/>
    <col min="4" max="4" width="31" customWidth="1"/>
    <col min="5" max="5" width="33" customWidth="1"/>
    <col min="6" max="6" width="19.140625" customWidth="1"/>
    <col min="7" max="9" width="15.85546875" customWidth="1"/>
    <col min="10" max="10" width="16.5703125" customWidth="1"/>
  </cols>
  <sheetData>
    <row r="1" spans="1:11" x14ac:dyDescent="0.25">
      <c r="B1" s="8">
        <f>'48SZEW POLIAMIDOWY'!B1+1</f>
        <v>49</v>
      </c>
      <c r="C1" t="s">
        <v>1073</v>
      </c>
      <c r="J1" s="12">
        <f>SUM(H3:H6)</f>
        <v>0</v>
      </c>
      <c r="K1" s="12">
        <f>SUM(I3:I6)</f>
        <v>0</v>
      </c>
    </row>
    <row r="2" spans="1:11" s="6" customFormat="1" ht="30" x14ac:dyDescent="0.25">
      <c r="A2" s="14" t="s">
        <v>995</v>
      </c>
      <c r="B2" s="14" t="s">
        <v>996</v>
      </c>
      <c r="C2" s="14" t="s">
        <v>1052</v>
      </c>
      <c r="D2" s="14" t="s">
        <v>997</v>
      </c>
      <c r="E2" s="14" t="s">
        <v>1000</v>
      </c>
      <c r="F2" s="14" t="s">
        <v>22</v>
      </c>
      <c r="G2" s="16" t="s">
        <v>1292</v>
      </c>
      <c r="H2" s="16" t="s">
        <v>23</v>
      </c>
      <c r="I2" s="16" t="s">
        <v>1293</v>
      </c>
      <c r="J2" s="14" t="s">
        <v>1081</v>
      </c>
    </row>
    <row r="3" spans="1:11" x14ac:dyDescent="0.25">
      <c r="A3" s="9">
        <v>1</v>
      </c>
      <c r="B3" s="19" t="s">
        <v>1050</v>
      </c>
      <c r="C3" s="19">
        <v>75</v>
      </c>
      <c r="D3" s="9" t="s">
        <v>1074</v>
      </c>
      <c r="E3" s="9">
        <v>108</v>
      </c>
      <c r="F3" s="9"/>
      <c r="G3" s="10"/>
      <c r="H3" s="13">
        <f>ROUND(F3*E3,2)</f>
        <v>0</v>
      </c>
      <c r="I3" s="13">
        <f>ROUND(H3*(1+G3),2)</f>
        <v>0</v>
      </c>
      <c r="J3" s="9" t="s">
        <v>1332</v>
      </c>
    </row>
    <row r="4" spans="1:11" x14ac:dyDescent="0.25">
      <c r="A4" s="9">
        <v>2</v>
      </c>
      <c r="B4" s="19" t="s">
        <v>1054</v>
      </c>
      <c r="C4" s="19">
        <v>75</v>
      </c>
      <c r="D4" s="9" t="s">
        <v>1074</v>
      </c>
      <c r="E4" s="9">
        <v>108</v>
      </c>
      <c r="F4" s="9"/>
      <c r="G4" s="10"/>
      <c r="H4" s="13">
        <f>ROUND(F4*E4,2)</f>
        <v>0</v>
      </c>
      <c r="I4" s="13">
        <f>ROUND(H4*(1+G4),2)</f>
        <v>0</v>
      </c>
      <c r="J4" s="9"/>
    </row>
    <row r="5" spans="1:11" x14ac:dyDescent="0.25">
      <c r="A5" s="9">
        <v>3</v>
      </c>
      <c r="B5" s="19">
        <v>0</v>
      </c>
      <c r="C5" s="19">
        <v>75</v>
      </c>
      <c r="D5" s="47" t="s">
        <v>1074</v>
      </c>
      <c r="E5" s="9">
        <v>180</v>
      </c>
      <c r="F5" s="9"/>
      <c r="G5" s="10"/>
      <c r="H5" s="13">
        <f>ROUND(F5*E5,2)</f>
        <v>0</v>
      </c>
      <c r="I5" s="13">
        <f>ROUND(H5*(1+G5),2)</f>
        <v>0</v>
      </c>
      <c r="J5" s="9" t="s">
        <v>1332</v>
      </c>
    </row>
    <row r="6" spans="1:11" x14ac:dyDescent="0.25">
      <c r="A6" s="9">
        <v>4</v>
      </c>
      <c r="B6" s="19">
        <v>1</v>
      </c>
      <c r="C6" s="19">
        <v>75</v>
      </c>
      <c r="D6" s="9" t="s">
        <v>1075</v>
      </c>
      <c r="E6" s="9">
        <v>72</v>
      </c>
      <c r="F6" s="9"/>
      <c r="G6" s="10"/>
      <c r="H6" s="13">
        <f>ROUND(F6*E6,2)</f>
        <v>0</v>
      </c>
      <c r="I6" s="13">
        <f>ROUND(H6*(1+G6),2)</f>
        <v>0</v>
      </c>
      <c r="J6" s="9" t="s">
        <v>1332</v>
      </c>
    </row>
    <row r="9" spans="1:11" x14ac:dyDescent="0.25">
      <c r="B9" t="s">
        <v>1080</v>
      </c>
    </row>
    <row r="11" spans="1:11" x14ac:dyDescent="0.25">
      <c r="B11" t="s">
        <v>1079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15" sqref="B15:L17"/>
    </sheetView>
  </sheetViews>
  <sheetFormatPr defaultRowHeight="15" x14ac:dyDescent="0.25"/>
  <cols>
    <col min="2" max="2" width="19" customWidth="1"/>
    <col min="3" max="3" width="17.7109375" customWidth="1"/>
    <col min="4" max="4" width="17.28515625" customWidth="1"/>
    <col min="5" max="5" width="22" customWidth="1"/>
    <col min="6" max="6" width="20" customWidth="1"/>
  </cols>
  <sheetData>
    <row r="1" spans="1:12" x14ac:dyDescent="0.25">
      <c r="B1" s="8">
        <f>'4Ś.ODURZAJĄCE'!B1+1</f>
        <v>5</v>
      </c>
      <c r="C1" t="s">
        <v>1296</v>
      </c>
      <c r="J1" s="12">
        <f>SUM(J3:J11)</f>
        <v>0</v>
      </c>
      <c r="K1" s="12">
        <f>SUM(K3:K11)</f>
        <v>0</v>
      </c>
    </row>
    <row r="2" spans="1:12" s="6" customFormat="1" ht="45" x14ac:dyDescent="0.25">
      <c r="A2" s="14" t="s">
        <v>0</v>
      </c>
      <c r="B2" s="14" t="s">
        <v>11</v>
      </c>
      <c r="C2" s="14" t="s">
        <v>984</v>
      </c>
      <c r="D2" s="15" t="s">
        <v>13</v>
      </c>
      <c r="E2" s="15" t="s">
        <v>14</v>
      </c>
      <c r="F2" s="15" t="s">
        <v>21</v>
      </c>
      <c r="G2" s="15" t="s">
        <v>24</v>
      </c>
      <c r="H2" s="15" t="s">
        <v>22</v>
      </c>
      <c r="I2" s="16" t="s">
        <v>1292</v>
      </c>
      <c r="J2" s="16" t="s">
        <v>23</v>
      </c>
      <c r="K2" s="16" t="s">
        <v>1293</v>
      </c>
    </row>
    <row r="3" spans="1:12" x14ac:dyDescent="0.25">
      <c r="A3" s="9">
        <v>1</v>
      </c>
      <c r="B3" s="9" t="s">
        <v>50</v>
      </c>
      <c r="C3" s="9" t="s">
        <v>51</v>
      </c>
      <c r="D3" s="9" t="s">
        <v>1</v>
      </c>
      <c r="E3" s="9" t="s">
        <v>52</v>
      </c>
      <c r="F3" s="9" t="s">
        <v>53</v>
      </c>
      <c r="G3" s="9">
        <v>60</v>
      </c>
      <c r="H3" s="9"/>
      <c r="I3" s="10"/>
      <c r="J3" s="13">
        <f t="shared" ref="J3:J11" si="0">ROUND(H3*G3,2)</f>
        <v>0</v>
      </c>
      <c r="K3" s="13">
        <f t="shared" ref="K3:K11" si="1">ROUND(J3*(1+I3),2)</f>
        <v>0</v>
      </c>
    </row>
    <row r="4" spans="1:12" x14ac:dyDescent="0.25">
      <c r="A4" s="9">
        <v>2</v>
      </c>
      <c r="B4" s="9" t="s">
        <v>50</v>
      </c>
      <c r="C4" s="9" t="s">
        <v>51</v>
      </c>
      <c r="D4" s="9" t="s">
        <v>1</v>
      </c>
      <c r="E4" s="9" t="s">
        <v>54</v>
      </c>
      <c r="F4" s="9" t="s">
        <v>53</v>
      </c>
      <c r="G4" s="9">
        <v>40</v>
      </c>
      <c r="H4" s="9"/>
      <c r="I4" s="10"/>
      <c r="J4" s="13">
        <f t="shared" si="0"/>
        <v>0</v>
      </c>
      <c r="K4" s="13">
        <f t="shared" si="1"/>
        <v>0</v>
      </c>
    </row>
    <row r="5" spans="1:12" x14ac:dyDescent="0.25">
      <c r="A5" s="9">
        <v>3</v>
      </c>
      <c r="B5" s="9" t="s">
        <v>1234</v>
      </c>
      <c r="C5" s="9" t="s">
        <v>55</v>
      </c>
      <c r="D5" s="9" t="s">
        <v>1</v>
      </c>
      <c r="E5" s="9" t="s">
        <v>56</v>
      </c>
      <c r="F5" s="9" t="s">
        <v>53</v>
      </c>
      <c r="G5" s="9">
        <v>670</v>
      </c>
      <c r="H5" s="9"/>
      <c r="I5" s="10"/>
      <c r="J5" s="13">
        <f t="shared" si="0"/>
        <v>0</v>
      </c>
      <c r="K5" s="13">
        <f t="shared" si="1"/>
        <v>0</v>
      </c>
    </row>
    <row r="6" spans="1:12" x14ac:dyDescent="0.25">
      <c r="A6" s="9">
        <v>4</v>
      </c>
      <c r="B6" s="9" t="s">
        <v>1235</v>
      </c>
      <c r="C6" s="9" t="s">
        <v>57</v>
      </c>
      <c r="D6" s="9" t="s">
        <v>1</v>
      </c>
      <c r="E6" s="9" t="s">
        <v>56</v>
      </c>
      <c r="F6" s="9" t="s">
        <v>53</v>
      </c>
      <c r="G6" s="9">
        <v>300</v>
      </c>
      <c r="H6" s="9"/>
      <c r="I6" s="10"/>
      <c r="J6" s="13">
        <f t="shared" si="0"/>
        <v>0</v>
      </c>
      <c r="K6" s="13">
        <f t="shared" si="1"/>
        <v>0</v>
      </c>
    </row>
    <row r="7" spans="1:12" x14ac:dyDescent="0.25">
      <c r="A7" s="9">
        <v>5</v>
      </c>
      <c r="B7" s="9" t="s">
        <v>58</v>
      </c>
      <c r="C7" s="9" t="s">
        <v>59</v>
      </c>
      <c r="D7" s="9" t="s">
        <v>1</v>
      </c>
      <c r="E7" s="9" t="s">
        <v>56</v>
      </c>
      <c r="F7" s="9" t="s">
        <v>53</v>
      </c>
      <c r="G7" s="9">
        <v>510</v>
      </c>
      <c r="H7" s="9"/>
      <c r="I7" s="10"/>
      <c r="J7" s="13">
        <f t="shared" si="0"/>
        <v>0</v>
      </c>
      <c r="K7" s="13">
        <f t="shared" si="1"/>
        <v>0</v>
      </c>
    </row>
    <row r="8" spans="1:12" x14ac:dyDescent="0.25">
      <c r="A8" s="9">
        <v>6</v>
      </c>
      <c r="B8" s="9" t="s">
        <v>60</v>
      </c>
      <c r="C8" s="9" t="s">
        <v>61</v>
      </c>
      <c r="D8" s="9" t="s">
        <v>1</v>
      </c>
      <c r="E8" s="9" t="s">
        <v>56</v>
      </c>
      <c r="F8" s="9" t="s">
        <v>53</v>
      </c>
      <c r="G8" s="9">
        <v>1250</v>
      </c>
      <c r="H8" s="9"/>
      <c r="I8" s="10"/>
      <c r="J8" s="13">
        <f t="shared" si="0"/>
        <v>0</v>
      </c>
      <c r="K8" s="13">
        <f t="shared" si="1"/>
        <v>0</v>
      </c>
    </row>
    <row r="9" spans="1:12" x14ac:dyDescent="0.25">
      <c r="A9" s="9">
        <v>7</v>
      </c>
      <c r="B9" s="9" t="s">
        <v>1236</v>
      </c>
      <c r="C9" s="9" t="s">
        <v>63</v>
      </c>
      <c r="D9" s="9" t="s">
        <v>1</v>
      </c>
      <c r="E9" s="9" t="s">
        <v>64</v>
      </c>
      <c r="F9" s="9" t="s">
        <v>53</v>
      </c>
      <c r="G9" s="9">
        <v>820</v>
      </c>
      <c r="H9" s="9"/>
      <c r="I9" s="10"/>
      <c r="J9" s="13">
        <f t="shared" si="0"/>
        <v>0</v>
      </c>
      <c r="K9" s="13">
        <f t="shared" si="1"/>
        <v>0</v>
      </c>
    </row>
    <row r="10" spans="1:12" x14ac:dyDescent="0.25">
      <c r="A10" s="9">
        <v>8</v>
      </c>
      <c r="B10" s="9" t="s">
        <v>1236</v>
      </c>
      <c r="C10" s="9" t="s">
        <v>63</v>
      </c>
      <c r="D10" s="9" t="s">
        <v>1</v>
      </c>
      <c r="E10" s="9" t="s">
        <v>65</v>
      </c>
      <c r="F10" s="9" t="s">
        <v>53</v>
      </c>
      <c r="G10" s="9">
        <v>400</v>
      </c>
      <c r="H10" s="9"/>
      <c r="I10" s="10"/>
      <c r="J10" s="13">
        <f t="shared" si="0"/>
        <v>0</v>
      </c>
      <c r="K10" s="13">
        <f t="shared" si="1"/>
        <v>0</v>
      </c>
    </row>
    <row r="11" spans="1:12" x14ac:dyDescent="0.25">
      <c r="A11" s="9">
        <v>9</v>
      </c>
      <c r="B11" s="9" t="s">
        <v>66</v>
      </c>
      <c r="C11" s="9" t="s">
        <v>67</v>
      </c>
      <c r="D11" s="9" t="s">
        <v>68</v>
      </c>
      <c r="E11" s="9" t="s">
        <v>64</v>
      </c>
      <c r="F11" s="9" t="s">
        <v>69</v>
      </c>
      <c r="G11" s="9">
        <v>30</v>
      </c>
      <c r="H11" s="9"/>
      <c r="I11" s="10"/>
      <c r="J11" s="13">
        <f t="shared" si="0"/>
        <v>0</v>
      </c>
      <c r="K11" s="13">
        <f t="shared" si="1"/>
        <v>0</v>
      </c>
    </row>
    <row r="13" spans="1:12" x14ac:dyDescent="0.25">
      <c r="B13" t="s">
        <v>1237</v>
      </c>
    </row>
    <row r="15" spans="1:12" x14ac:dyDescent="0.25">
      <c r="B15" s="57" t="s">
        <v>1261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2" x14ac:dyDescent="0.25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</row>
    <row r="17" spans="2:12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</row>
  </sheetData>
  <mergeCells count="1">
    <mergeCell ref="B15:L17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A39" sqref="A39:XFD39"/>
    </sheetView>
  </sheetViews>
  <sheetFormatPr defaultRowHeight="15" x14ac:dyDescent="0.25"/>
  <cols>
    <col min="2" max="2" width="29.28515625" customWidth="1"/>
    <col min="3" max="3" width="25.5703125" customWidth="1"/>
    <col min="4" max="4" width="32" customWidth="1"/>
    <col min="5" max="5" width="46.28515625" customWidth="1"/>
    <col min="7" max="7" width="13.42578125" customWidth="1"/>
  </cols>
  <sheetData>
    <row r="1" spans="1:11" x14ac:dyDescent="0.25">
      <c r="B1" s="8">
        <f>'49SZEW POLIESTROWY'!B1+1</f>
        <v>50</v>
      </c>
      <c r="C1" t="s">
        <v>1077</v>
      </c>
      <c r="J1" s="12">
        <f>H3</f>
        <v>0</v>
      </c>
      <c r="K1" s="12">
        <f>I3</f>
        <v>0</v>
      </c>
    </row>
    <row r="2" spans="1:11" s="6" customFormat="1" ht="30" x14ac:dyDescent="0.25">
      <c r="A2" s="14" t="s">
        <v>995</v>
      </c>
      <c r="B2" s="14" t="s">
        <v>996</v>
      </c>
      <c r="C2" s="14" t="s">
        <v>1052</v>
      </c>
      <c r="D2" s="14" t="s">
        <v>997</v>
      </c>
      <c r="E2" s="14" t="s">
        <v>1000</v>
      </c>
      <c r="F2" s="14" t="s">
        <v>22</v>
      </c>
      <c r="G2" s="16" t="s">
        <v>1292</v>
      </c>
      <c r="H2" s="16" t="s">
        <v>23</v>
      </c>
      <c r="I2" s="16" t="s">
        <v>1293</v>
      </c>
    </row>
    <row r="3" spans="1:11" x14ac:dyDescent="0.25">
      <c r="A3" s="9">
        <v>1</v>
      </c>
      <c r="B3" s="48" t="s">
        <v>1078</v>
      </c>
      <c r="C3" s="19">
        <v>90</v>
      </c>
      <c r="D3" s="9" t="s">
        <v>1082</v>
      </c>
      <c r="E3" s="9">
        <v>60</v>
      </c>
      <c r="F3" s="9"/>
      <c r="G3" s="10"/>
      <c r="H3" s="13">
        <f>ROUND(F3*E3,2)</f>
        <v>0</v>
      </c>
      <c r="I3" s="13">
        <f>ROUND(H3*(1+G3),2)</f>
        <v>0</v>
      </c>
    </row>
    <row r="7" spans="1:11" x14ac:dyDescent="0.25">
      <c r="B7" t="s">
        <v>1079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B8" sqref="B8:K9"/>
    </sheetView>
  </sheetViews>
  <sheetFormatPr defaultRowHeight="15" x14ac:dyDescent="0.25"/>
  <cols>
    <col min="2" max="2" width="33.5703125" customWidth="1"/>
    <col min="3" max="3" width="32.7109375" customWidth="1"/>
    <col min="4" max="4" width="17.7109375" customWidth="1"/>
    <col min="5" max="5" width="11.7109375" customWidth="1"/>
    <col min="6" max="6" width="12.7109375" customWidth="1"/>
    <col min="8" max="8" width="10.5703125" style="52" customWidth="1"/>
    <col min="9" max="9" width="10.7109375" customWidth="1"/>
  </cols>
  <sheetData>
    <row r="1" spans="1:11" x14ac:dyDescent="0.25">
      <c r="B1" s="8">
        <f>'5ANTYBIOTYKI 1'!B1+1</f>
        <v>6</v>
      </c>
      <c r="C1" t="s">
        <v>1297</v>
      </c>
      <c r="J1" s="12">
        <f>SUM(J3:J5)</f>
        <v>0</v>
      </c>
      <c r="K1" s="12">
        <f>SUM(K3:K5)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53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75</v>
      </c>
      <c r="C3" s="9" t="s">
        <v>76</v>
      </c>
      <c r="D3" s="9" t="s">
        <v>68</v>
      </c>
      <c r="E3" s="9">
        <v>0.625</v>
      </c>
      <c r="F3" s="9" t="s">
        <v>77</v>
      </c>
      <c r="G3" s="9">
        <v>64</v>
      </c>
      <c r="H3" s="54"/>
      <c r="I3" s="10"/>
      <c r="J3" s="13">
        <f>ROUND(H3*G3,2)</f>
        <v>0</v>
      </c>
      <c r="K3" s="13">
        <f>ROUND(J3*(1+I3),2)</f>
        <v>0</v>
      </c>
    </row>
    <row r="4" spans="1:11" x14ac:dyDescent="0.25">
      <c r="A4" s="9">
        <v>2</v>
      </c>
      <c r="B4" s="9" t="s">
        <v>75</v>
      </c>
      <c r="C4" s="9" t="s">
        <v>79</v>
      </c>
      <c r="D4" s="9" t="s">
        <v>1</v>
      </c>
      <c r="E4" s="9">
        <v>1.2</v>
      </c>
      <c r="F4" s="9" t="s">
        <v>53</v>
      </c>
      <c r="G4" s="9">
        <v>10200</v>
      </c>
      <c r="H4" s="54"/>
      <c r="I4" s="10"/>
      <c r="J4" s="13">
        <f>ROUND(H4*G4,2)</f>
        <v>0</v>
      </c>
      <c r="K4" s="13">
        <f>ROUND(J4*(1+I4),2)</f>
        <v>0</v>
      </c>
    </row>
    <row r="5" spans="1:11" x14ac:dyDescent="0.25">
      <c r="A5" s="9">
        <v>3</v>
      </c>
      <c r="B5" s="9" t="s">
        <v>75</v>
      </c>
      <c r="C5" s="9" t="s">
        <v>78</v>
      </c>
      <c r="D5" s="9" t="s">
        <v>1</v>
      </c>
      <c r="E5" s="9">
        <v>0.6</v>
      </c>
      <c r="F5" s="9" t="s">
        <v>53</v>
      </c>
      <c r="G5" s="9">
        <v>135</v>
      </c>
      <c r="H5" s="54"/>
      <c r="I5" s="10"/>
      <c r="J5" s="13">
        <f>ROUND(H5*G5,2)</f>
        <v>0</v>
      </c>
      <c r="K5" s="13">
        <f>ROUND(J5*(1+I5),2)</f>
        <v>0</v>
      </c>
    </row>
    <row r="8" spans="1:11" x14ac:dyDescent="0.25">
      <c r="B8" s="57" t="s">
        <v>1261</v>
      </c>
      <c r="C8" s="57"/>
      <c r="D8" s="57"/>
      <c r="E8" s="57"/>
      <c r="F8" s="57"/>
      <c r="G8" s="57"/>
      <c r="H8" s="57"/>
      <c r="I8" s="57"/>
      <c r="J8" s="57"/>
      <c r="K8" s="57"/>
    </row>
    <row r="9" spans="1:11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</row>
  </sheetData>
  <mergeCells count="1">
    <mergeCell ref="B8:K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B6" sqref="B6:O7"/>
    </sheetView>
  </sheetViews>
  <sheetFormatPr defaultRowHeight="15" x14ac:dyDescent="0.25"/>
  <cols>
    <col min="2" max="2" width="19.85546875" customWidth="1"/>
    <col min="3" max="3" width="24" customWidth="1"/>
    <col min="9" max="9" width="12.140625" customWidth="1"/>
  </cols>
  <sheetData>
    <row r="1" spans="1:15" x14ac:dyDescent="0.25">
      <c r="B1" s="8">
        <f>'6AMOXICILLIN CLAVULANIC ACID'!B1+1</f>
        <v>7</v>
      </c>
      <c r="C1" t="s">
        <v>62</v>
      </c>
      <c r="J1" s="12">
        <f>SUM(J3:J4)</f>
        <v>0</v>
      </c>
      <c r="K1" s="12">
        <f>SUM(K3:K4)</f>
        <v>0</v>
      </c>
    </row>
    <row r="2" spans="1:15" s="6" customFormat="1" ht="30" x14ac:dyDescent="0.25">
      <c r="A2" s="14" t="s">
        <v>0</v>
      </c>
      <c r="B2" s="14" t="s">
        <v>11</v>
      </c>
      <c r="C2" s="21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5" x14ac:dyDescent="0.25">
      <c r="A3" s="9">
        <v>1</v>
      </c>
      <c r="B3" s="9" t="s">
        <v>62</v>
      </c>
      <c r="C3" s="9" t="s">
        <v>70</v>
      </c>
      <c r="D3" s="9" t="s">
        <v>1</v>
      </c>
      <c r="E3" s="9" t="s">
        <v>71</v>
      </c>
      <c r="F3" s="9" t="s">
        <v>72</v>
      </c>
      <c r="G3" s="9">
        <v>1830</v>
      </c>
      <c r="H3" s="9"/>
      <c r="I3" s="10"/>
      <c r="J3" s="13">
        <f>ROUND(H3*G3,2)</f>
        <v>0</v>
      </c>
      <c r="K3" s="13">
        <f>ROUND(J3*(1+I3),2)</f>
        <v>0</v>
      </c>
    </row>
    <row r="4" spans="1:15" x14ac:dyDescent="0.25">
      <c r="A4" s="9">
        <v>2</v>
      </c>
      <c r="B4" s="9" t="s">
        <v>62</v>
      </c>
      <c r="C4" s="9" t="s">
        <v>73</v>
      </c>
      <c r="D4" s="9" t="s">
        <v>1</v>
      </c>
      <c r="E4" s="9" t="s">
        <v>74</v>
      </c>
      <c r="F4" s="9" t="s">
        <v>53</v>
      </c>
      <c r="G4" s="9">
        <v>460</v>
      </c>
      <c r="H4" s="9"/>
      <c r="I4" s="10"/>
      <c r="J4" s="13">
        <f>ROUND(H4*G4,2)</f>
        <v>0</v>
      </c>
      <c r="K4" s="13">
        <f>ROUND(J4*(1+I4),2)</f>
        <v>0</v>
      </c>
    </row>
    <row r="6" spans="1:15" x14ac:dyDescent="0.25">
      <c r="B6" s="57" t="s">
        <v>1261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</sheetData>
  <mergeCells count="1">
    <mergeCell ref="B6: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H3" sqref="H3:I10"/>
    </sheetView>
  </sheetViews>
  <sheetFormatPr defaultRowHeight="15" x14ac:dyDescent="0.25"/>
  <cols>
    <col min="2" max="2" width="28.7109375" customWidth="1"/>
    <col min="3" max="3" width="26.85546875" customWidth="1"/>
    <col min="4" max="4" width="28" customWidth="1"/>
    <col min="5" max="5" width="11.140625" customWidth="1"/>
    <col min="6" max="6" width="23.140625" customWidth="1"/>
    <col min="8" max="8" width="13" customWidth="1"/>
    <col min="9" max="9" width="21.140625" customWidth="1"/>
  </cols>
  <sheetData>
    <row r="1" spans="1:11" x14ac:dyDescent="0.25">
      <c r="B1" s="8">
        <f>'7CEFUROXIME'!B1+1</f>
        <v>8</v>
      </c>
      <c r="C1" t="s">
        <v>1298</v>
      </c>
      <c r="J1" s="12">
        <f>SUM(J3:J10)</f>
        <v>0</v>
      </c>
      <c r="K1" s="12">
        <f>SUM(K3:K10)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x14ac:dyDescent="0.25">
      <c r="A3" s="9">
        <v>1</v>
      </c>
      <c r="B3" s="9" t="s">
        <v>80</v>
      </c>
      <c r="C3" s="9" t="s">
        <v>81</v>
      </c>
      <c r="D3" s="9" t="s">
        <v>82</v>
      </c>
      <c r="E3" s="9"/>
      <c r="F3" s="9" t="s">
        <v>383</v>
      </c>
      <c r="G3" s="9">
        <v>6</v>
      </c>
      <c r="H3" s="9"/>
      <c r="I3" s="10"/>
      <c r="J3" s="13">
        <f t="shared" ref="J3:J10" si="0">ROUND(H3*G3,2)</f>
        <v>0</v>
      </c>
      <c r="K3" s="13">
        <f t="shared" ref="K3:K10" si="1">ROUND(J3*(1+I3),2)</f>
        <v>0</v>
      </c>
    </row>
    <row r="4" spans="1:11" x14ac:dyDescent="0.25">
      <c r="A4" s="9">
        <v>2</v>
      </c>
      <c r="B4" s="9" t="s">
        <v>80</v>
      </c>
      <c r="C4" s="9" t="s">
        <v>384</v>
      </c>
      <c r="D4" s="9" t="s">
        <v>82</v>
      </c>
      <c r="E4" s="9"/>
      <c r="F4" s="9" t="s">
        <v>89</v>
      </c>
      <c r="G4" s="9">
        <v>2</v>
      </c>
      <c r="H4" s="9"/>
      <c r="I4" s="10"/>
      <c r="J4" s="13">
        <f t="shared" si="0"/>
        <v>0</v>
      </c>
      <c r="K4" s="13">
        <f t="shared" si="1"/>
        <v>0</v>
      </c>
    </row>
    <row r="5" spans="1:11" x14ac:dyDescent="0.25">
      <c r="A5" s="9">
        <v>3</v>
      </c>
      <c r="B5" s="9" t="s">
        <v>83</v>
      </c>
      <c r="C5" s="9" t="s">
        <v>84</v>
      </c>
      <c r="D5" s="9" t="s">
        <v>82</v>
      </c>
      <c r="E5" s="9" t="s">
        <v>85</v>
      </c>
      <c r="F5" s="9" t="s">
        <v>89</v>
      </c>
      <c r="G5" s="9">
        <v>2</v>
      </c>
      <c r="H5" s="9"/>
      <c r="I5" s="10"/>
      <c r="J5" s="13">
        <f t="shared" si="0"/>
        <v>0</v>
      </c>
      <c r="K5" s="13">
        <f t="shared" si="1"/>
        <v>0</v>
      </c>
    </row>
    <row r="6" spans="1:11" x14ac:dyDescent="0.25">
      <c r="A6" s="9">
        <v>4</v>
      </c>
      <c r="B6" s="9" t="s">
        <v>86</v>
      </c>
      <c r="C6" s="9" t="s">
        <v>87</v>
      </c>
      <c r="D6" s="9" t="s">
        <v>68</v>
      </c>
      <c r="E6" s="9" t="s">
        <v>88</v>
      </c>
      <c r="F6" s="9" t="s">
        <v>89</v>
      </c>
      <c r="G6" s="9">
        <v>16</v>
      </c>
      <c r="H6" s="9"/>
      <c r="I6" s="10"/>
      <c r="J6" s="13">
        <f t="shared" si="0"/>
        <v>0</v>
      </c>
      <c r="K6" s="13">
        <f t="shared" si="1"/>
        <v>0</v>
      </c>
    </row>
    <row r="7" spans="1:11" x14ac:dyDescent="0.25">
      <c r="A7" s="9">
        <v>5</v>
      </c>
      <c r="B7" s="9" t="s">
        <v>90</v>
      </c>
      <c r="C7" s="9" t="s">
        <v>91</v>
      </c>
      <c r="D7" s="9" t="s">
        <v>68</v>
      </c>
      <c r="E7" s="9" t="s">
        <v>92</v>
      </c>
      <c r="F7" s="9" t="s">
        <v>89</v>
      </c>
      <c r="G7" s="9">
        <v>9</v>
      </c>
      <c r="H7" s="9"/>
      <c r="I7" s="10"/>
      <c r="J7" s="13">
        <f t="shared" si="0"/>
        <v>0</v>
      </c>
      <c r="K7" s="13">
        <f t="shared" si="1"/>
        <v>0</v>
      </c>
    </row>
    <row r="8" spans="1:11" x14ac:dyDescent="0.25">
      <c r="A8" s="9">
        <v>6</v>
      </c>
      <c r="B8" s="9" t="s">
        <v>90</v>
      </c>
      <c r="C8" s="9" t="s">
        <v>385</v>
      </c>
      <c r="D8" s="9" t="s">
        <v>68</v>
      </c>
      <c r="E8" s="9" t="s">
        <v>386</v>
      </c>
      <c r="F8" s="9" t="s">
        <v>89</v>
      </c>
      <c r="G8" s="9">
        <v>3</v>
      </c>
      <c r="H8" s="9"/>
      <c r="I8" s="10"/>
      <c r="J8" s="13">
        <f t="shared" si="0"/>
        <v>0</v>
      </c>
      <c r="K8" s="13">
        <f t="shared" si="1"/>
        <v>0</v>
      </c>
    </row>
    <row r="9" spans="1:11" x14ac:dyDescent="0.25">
      <c r="A9" s="9">
        <v>7</v>
      </c>
      <c r="B9" s="9" t="s">
        <v>958</v>
      </c>
      <c r="C9" s="9" t="s">
        <v>959</v>
      </c>
      <c r="D9" s="9" t="s">
        <v>82</v>
      </c>
      <c r="E9" s="9" t="s">
        <v>960</v>
      </c>
      <c r="F9" s="9" t="s">
        <v>383</v>
      </c>
      <c r="G9" s="9">
        <v>2</v>
      </c>
      <c r="H9" s="9"/>
      <c r="I9" s="10"/>
      <c r="J9" s="13">
        <f t="shared" si="0"/>
        <v>0</v>
      </c>
      <c r="K9" s="13">
        <f t="shared" si="1"/>
        <v>0</v>
      </c>
    </row>
    <row r="10" spans="1:11" x14ac:dyDescent="0.25">
      <c r="A10" s="9">
        <v>8</v>
      </c>
      <c r="B10" s="9" t="s">
        <v>93</v>
      </c>
      <c r="C10" s="9" t="s">
        <v>94</v>
      </c>
      <c r="D10" s="9" t="s">
        <v>82</v>
      </c>
      <c r="E10" s="9" t="s">
        <v>95</v>
      </c>
      <c r="F10" s="9" t="s">
        <v>89</v>
      </c>
      <c r="G10" s="9">
        <v>56</v>
      </c>
      <c r="H10" s="9"/>
      <c r="I10" s="10"/>
      <c r="J10" s="13">
        <f t="shared" si="0"/>
        <v>0</v>
      </c>
      <c r="K10" s="13">
        <f t="shared" si="1"/>
        <v>0</v>
      </c>
    </row>
    <row r="12" spans="1:11" x14ac:dyDescent="0.25">
      <c r="B12" s="57" t="s">
        <v>1261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5">
      <c r="B13" s="57"/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5">
      <c r="B14" s="57"/>
      <c r="C14" s="57"/>
      <c r="D14" s="57"/>
      <c r="E14" s="57"/>
      <c r="F14" s="57"/>
      <c r="G14" s="57"/>
      <c r="H14" s="57"/>
      <c r="I14" s="57"/>
      <c r="J14" s="57"/>
      <c r="K14" s="57"/>
    </row>
  </sheetData>
  <mergeCells count="1">
    <mergeCell ref="B12:K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C1" workbookViewId="0">
      <selection activeCell="H3" sqref="H3:I8"/>
    </sheetView>
  </sheetViews>
  <sheetFormatPr defaultRowHeight="15" x14ac:dyDescent="0.25"/>
  <cols>
    <col min="2" max="2" width="145" customWidth="1"/>
    <col min="3" max="3" width="28.7109375" customWidth="1"/>
    <col min="6" max="6" width="22.42578125" customWidth="1"/>
    <col min="7" max="7" width="18.140625" customWidth="1"/>
    <col min="8" max="8" width="14.42578125" customWidth="1"/>
    <col min="9" max="9" width="16.42578125" customWidth="1"/>
  </cols>
  <sheetData>
    <row r="1" spans="1:11" x14ac:dyDescent="0.25">
      <c r="B1" s="8">
        <f>'8LEKI SERVIER'!B1+1</f>
        <v>9</v>
      </c>
      <c r="C1" t="s">
        <v>1299</v>
      </c>
      <c r="J1" s="12">
        <f>SUM(J3:J8)</f>
        <v>0</v>
      </c>
      <c r="K1" s="12">
        <f>SUM(K3:K8)</f>
        <v>0</v>
      </c>
    </row>
    <row r="2" spans="1:11" s="6" customFormat="1" ht="30" x14ac:dyDescent="0.25">
      <c r="A2" s="14" t="s">
        <v>0</v>
      </c>
      <c r="B2" s="14" t="s">
        <v>11</v>
      </c>
      <c r="C2" s="14" t="s">
        <v>984</v>
      </c>
      <c r="D2" s="20" t="s">
        <v>13</v>
      </c>
      <c r="E2" s="20" t="s">
        <v>14</v>
      </c>
      <c r="F2" s="20" t="s">
        <v>21</v>
      </c>
      <c r="G2" s="20" t="s">
        <v>24</v>
      </c>
      <c r="H2" s="20" t="s">
        <v>22</v>
      </c>
      <c r="I2" s="16" t="s">
        <v>1292</v>
      </c>
      <c r="J2" s="16" t="s">
        <v>23</v>
      </c>
      <c r="K2" s="16" t="s">
        <v>1293</v>
      </c>
    </row>
    <row r="3" spans="1:11" ht="45" x14ac:dyDescent="0.25">
      <c r="A3" s="9">
        <v>1</v>
      </c>
      <c r="B3" s="18" t="s">
        <v>1002</v>
      </c>
      <c r="C3" s="9" t="s">
        <v>101</v>
      </c>
      <c r="D3" s="9" t="s">
        <v>1</v>
      </c>
      <c r="E3" s="9"/>
      <c r="F3" s="9" t="s">
        <v>99</v>
      </c>
      <c r="G3" s="9">
        <v>184</v>
      </c>
      <c r="H3" s="9"/>
      <c r="I3" s="10"/>
      <c r="J3" s="13">
        <f t="shared" ref="J3:J8" si="0">ROUND(H3*G3,2)</f>
        <v>0</v>
      </c>
      <c r="K3" s="13">
        <f t="shared" ref="K3:K8" si="1">ROUND(J3*(1+I3),2)</f>
        <v>0</v>
      </c>
    </row>
    <row r="4" spans="1:11" ht="45" x14ac:dyDescent="0.25">
      <c r="A4" s="9">
        <v>2</v>
      </c>
      <c r="B4" s="18" t="s">
        <v>1001</v>
      </c>
      <c r="C4" s="9" t="s">
        <v>100</v>
      </c>
      <c r="D4" s="9" t="s">
        <v>1</v>
      </c>
      <c r="E4" s="9"/>
      <c r="F4" s="9" t="s">
        <v>99</v>
      </c>
      <c r="G4" s="9">
        <v>76</v>
      </c>
      <c r="H4" s="9"/>
      <c r="I4" s="10"/>
      <c r="J4" s="13">
        <f t="shared" si="0"/>
        <v>0</v>
      </c>
      <c r="K4" s="13">
        <f t="shared" si="1"/>
        <v>0</v>
      </c>
    </row>
    <row r="5" spans="1:11" x14ac:dyDescent="0.25">
      <c r="A5" s="9">
        <v>3</v>
      </c>
      <c r="B5" s="9" t="s">
        <v>1003</v>
      </c>
      <c r="C5" s="9" t="s">
        <v>97</v>
      </c>
      <c r="D5" s="9" t="s">
        <v>1</v>
      </c>
      <c r="E5" s="9"/>
      <c r="F5" s="9" t="s">
        <v>102</v>
      </c>
      <c r="G5" s="9">
        <v>13</v>
      </c>
      <c r="H5" s="9"/>
      <c r="I5" s="10"/>
      <c r="J5" s="13">
        <f t="shared" si="0"/>
        <v>0</v>
      </c>
      <c r="K5" s="13">
        <f t="shared" si="1"/>
        <v>0</v>
      </c>
    </row>
    <row r="6" spans="1:11" x14ac:dyDescent="0.25">
      <c r="A6" s="9">
        <v>4</v>
      </c>
      <c r="B6" s="9" t="s">
        <v>363</v>
      </c>
      <c r="C6" s="9" t="s">
        <v>98</v>
      </c>
      <c r="D6" s="9" t="s">
        <v>1</v>
      </c>
      <c r="E6" s="9"/>
      <c r="F6" s="9" t="s">
        <v>44</v>
      </c>
      <c r="G6" s="9">
        <v>26</v>
      </c>
      <c r="H6" s="9"/>
      <c r="I6" s="10"/>
      <c r="J6" s="13">
        <f t="shared" si="0"/>
        <v>0</v>
      </c>
      <c r="K6" s="13">
        <f t="shared" si="1"/>
        <v>0</v>
      </c>
    </row>
    <row r="7" spans="1:11" x14ac:dyDescent="0.25">
      <c r="A7" s="9">
        <v>5</v>
      </c>
      <c r="B7" s="9" t="s">
        <v>364</v>
      </c>
      <c r="C7" s="9" t="s">
        <v>103</v>
      </c>
      <c r="D7" s="9" t="s">
        <v>1</v>
      </c>
      <c r="E7" s="9"/>
      <c r="F7" s="9" t="s">
        <v>44</v>
      </c>
      <c r="G7" s="9">
        <v>26</v>
      </c>
      <c r="H7" s="9"/>
      <c r="I7" s="10"/>
      <c r="J7" s="13">
        <f t="shared" si="0"/>
        <v>0</v>
      </c>
      <c r="K7" s="13">
        <f t="shared" si="1"/>
        <v>0</v>
      </c>
    </row>
    <row r="8" spans="1:11" x14ac:dyDescent="0.25">
      <c r="A8" s="9">
        <v>6</v>
      </c>
      <c r="B8" s="9" t="s">
        <v>1004</v>
      </c>
      <c r="C8" s="9" t="s">
        <v>96</v>
      </c>
      <c r="D8" s="9" t="s">
        <v>1</v>
      </c>
      <c r="E8" s="9"/>
      <c r="F8" s="9" t="s">
        <v>4</v>
      </c>
      <c r="G8" s="9">
        <v>10</v>
      </c>
      <c r="H8" s="9"/>
      <c r="I8" s="10"/>
      <c r="J8" s="13">
        <f t="shared" si="0"/>
        <v>0</v>
      </c>
      <c r="K8" s="13">
        <f t="shared" si="1"/>
        <v>0</v>
      </c>
    </row>
    <row r="10" spans="1:11" x14ac:dyDescent="0.25">
      <c r="B10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50</vt:i4>
      </vt:variant>
    </vt:vector>
  </HeadingPairs>
  <TitlesOfParts>
    <vt:vector size="50" baseType="lpstr">
      <vt:lpstr>1PŁYNY INFUZYJNE</vt:lpstr>
      <vt:lpstr>2ENOXAPARIN</vt:lpstr>
      <vt:lpstr>3NADROPARIN</vt:lpstr>
      <vt:lpstr>4Ś.ODURZAJĄCE</vt:lpstr>
      <vt:lpstr>5ANTYBIOTYKI 1</vt:lpstr>
      <vt:lpstr>6AMOXICILLIN CLAVULANIC ACID</vt:lpstr>
      <vt:lpstr>7CEFUROXIME</vt:lpstr>
      <vt:lpstr>8LEKI SERVIER</vt:lpstr>
      <vt:lpstr>9ŻYWIENIE POZAJELITOWE</vt:lpstr>
      <vt:lpstr>10MLEKA DLA DZIECI</vt:lpstr>
      <vt:lpstr>11PARACETAMOL</vt:lpstr>
      <vt:lpstr>12CISATRACURIUM</vt:lpstr>
      <vt:lpstr>13CIPROFLOXACIN</vt:lpstr>
      <vt:lpstr>14PASKI DO GLUKOMETRU ACCU-CHEK</vt:lpstr>
      <vt:lpstr>15ŚR.KONTRASTOWE</vt:lpstr>
      <vt:lpstr>16PASKI KETONY W MOCZU</vt:lpstr>
      <vt:lpstr>17TEST UREAZOWY</vt:lpstr>
      <vt:lpstr>18OMEPRAZOL</vt:lpstr>
      <vt:lpstr>19LEKI FIRMY LEK SANDOZ</vt:lpstr>
      <vt:lpstr>20LEKI POLPHARMY</vt:lpstr>
      <vt:lpstr>21LEKI PFIZERA</vt:lpstr>
      <vt:lpstr>22LEKI WZF POLFA W-WA</vt:lpstr>
      <vt:lpstr>23LEKI SANOFI</vt:lpstr>
      <vt:lpstr>24LEKI OKULISTYCZNE</vt:lpstr>
      <vt:lpstr>25LEKI STOSOWANE POZAJELITOWO</vt:lpstr>
      <vt:lpstr>26LEKI DOUSTNE</vt:lpstr>
      <vt:lpstr>27OPATRUNKI JAŁOWE</vt:lpstr>
      <vt:lpstr>28PODKŁADY J.U.</vt:lpstr>
      <vt:lpstr>29ZESTAWY DO ARTROSKOPII</vt:lpstr>
      <vt:lpstr>30OPATRUNKI</vt:lpstr>
      <vt:lpstr>31PODTLENEK AZOTU</vt:lpstr>
      <vt:lpstr>32LEKI ZEW ,CZOPKI</vt:lpstr>
      <vt:lpstr>33SZCZEPIONKI</vt:lpstr>
      <vt:lpstr>34ALBUMINY</vt:lpstr>
      <vt:lpstr>35SUBST.RECEPTUROWE</vt:lpstr>
      <vt:lpstr>36ŻYWIENIE DOJELITOWE</vt:lpstr>
      <vt:lpstr>37LEKI WZIEWNE</vt:lpstr>
      <vt:lpstr>38DKAŻANIE SKÓRY ,BŁ.ŚLU. I RAN</vt:lpstr>
      <vt:lpstr>39ŚR. DO M I DEZYNF. SKÓRY I </vt:lpstr>
      <vt:lpstr>40ŚR.DO DEZYNF.NARZĘDZI</vt:lpstr>
      <vt:lpstr>41ŚR.DO DEZ. POWIERZ.</vt:lpstr>
      <vt:lpstr>42Ś.DO DEZYNFEKCJI NARZĘDZI</vt:lpstr>
      <vt:lpstr>43DEZYNFEKCJA ENDOSKOPÓW</vt:lpstr>
      <vt:lpstr>44DEZ MANUALNA ENDOSKOPÓW</vt:lpstr>
      <vt:lpstr>45WAPNO SODOWANE</vt:lpstr>
      <vt:lpstr>46SZEW POLIGLIKOLOWY</vt:lpstr>
      <vt:lpstr>47SZEW NYLONOWY</vt:lpstr>
      <vt:lpstr>48SZEW POLIAMIDOWY</vt:lpstr>
      <vt:lpstr>49SZEW POLIESTROWY</vt:lpstr>
      <vt:lpstr>50SZEW TYPU VENTROFIL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User_ADM_06</cp:lastModifiedBy>
  <dcterms:created xsi:type="dcterms:W3CDTF">2013-01-21T12:22:52Z</dcterms:created>
  <dcterms:modified xsi:type="dcterms:W3CDTF">2013-03-08T15:40:58Z</dcterms:modified>
</cp:coreProperties>
</file>