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0" windowWidth="24555" windowHeight="11340" tabRatio="825" firstSheet="21" activeTab="30"/>
  </bookViews>
  <sheets>
    <sheet name="Zad 1" sheetId="1" r:id="rId1"/>
    <sheet name="Zad 2 " sheetId="37" r:id="rId2"/>
    <sheet name="Zad 3" sheetId="2" r:id="rId3"/>
    <sheet name="Zad 4" sheetId="3" r:id="rId4"/>
    <sheet name="Zad 5" sheetId="4" r:id="rId5"/>
    <sheet name="Zad 6" sheetId="5" r:id="rId6"/>
    <sheet name="Zad 7" sheetId="6" r:id="rId7"/>
    <sheet name="Zad 8" sheetId="7" r:id="rId8"/>
    <sheet name="Zad 9" sheetId="8" r:id="rId9"/>
    <sheet name="Zad 10" sheetId="9" r:id="rId10"/>
    <sheet name="Zad 11" sheetId="10" r:id="rId11"/>
    <sheet name="Zad 12" sheetId="11" r:id="rId12"/>
    <sheet name="Zad 13" sheetId="12" r:id="rId13"/>
    <sheet name="Zad 14" sheetId="13" r:id="rId14"/>
    <sheet name="Zad 15" sheetId="14" r:id="rId15"/>
    <sheet name="Zad 16" sheetId="15" r:id="rId16"/>
    <sheet name="Zad 17" sheetId="40" r:id="rId17"/>
    <sheet name="Zad 18" sheetId="33" r:id="rId18"/>
    <sheet name="Zad 19" sheetId="16" r:id="rId19"/>
    <sheet name="Zad 20" sheetId="17" r:id="rId20"/>
    <sheet name="Zad 21" sheetId="18" r:id="rId21"/>
    <sheet name="Zad 22" sheetId="19" r:id="rId22"/>
    <sheet name="Zad 23" sheetId="20" r:id="rId23"/>
    <sheet name="Zad 24" sheetId="42" r:id="rId24"/>
    <sheet name="Zad 25" sheetId="22" r:id="rId25"/>
    <sheet name="Zad 26" sheetId="23" r:id="rId26"/>
    <sheet name="Zad 27" sheetId="24" r:id="rId27"/>
    <sheet name="Zad 28" sheetId="25" r:id="rId28"/>
    <sheet name="Zad 29" sheetId="27" r:id="rId29"/>
    <sheet name="Zad 30" sheetId="28" r:id="rId30"/>
    <sheet name="Zad 31" sheetId="29" r:id="rId31"/>
    <sheet name="Zad 32" sheetId="30" r:id="rId32"/>
    <sheet name="Zad 33" sheetId="32" r:id="rId33"/>
    <sheet name="Zad 34" sheetId="34" r:id="rId34"/>
    <sheet name="Zad 35" sheetId="35" r:id="rId35"/>
    <sheet name="Zad 36" sheetId="36" r:id="rId36"/>
    <sheet name="Zad 37" sheetId="41" r:id="rId37"/>
    <sheet name="Zad 38" sheetId="43" r:id="rId38"/>
    <sheet name="Zad 39" sheetId="44" r:id="rId39"/>
    <sheet name="Zad 40" sheetId="47" r:id="rId40"/>
    <sheet name="Zad 41" sheetId="45" r:id="rId41"/>
    <sheet name="Zad 42" sheetId="46" r:id="rId42"/>
  </sheets>
  <calcPr calcId="145621"/>
</workbook>
</file>

<file path=xl/calcChain.xml><?xml version="1.0" encoding="utf-8"?>
<calcChain xmlns="http://schemas.openxmlformats.org/spreadsheetml/2006/main">
  <c r="I3" i="46" l="1"/>
  <c r="F3" i="7" l="1"/>
  <c r="F3" i="15" l="1"/>
  <c r="H3" i="15" s="1"/>
  <c r="F28" i="10"/>
  <c r="H28" i="10" s="1"/>
  <c r="G3" i="46" l="1"/>
  <c r="G4" i="46" s="1"/>
  <c r="H4" i="45"/>
  <c r="J4" i="45" s="1"/>
  <c r="H3" i="45"/>
  <c r="F4" i="47"/>
  <c r="H4" i="47" s="1"/>
  <c r="F5" i="47"/>
  <c r="H5" i="47" s="1"/>
  <c r="F6" i="47"/>
  <c r="H6" i="47" s="1"/>
  <c r="F7" i="47"/>
  <c r="H7" i="47" s="1"/>
  <c r="F8" i="47"/>
  <c r="H8" i="47" s="1"/>
  <c r="F9" i="47"/>
  <c r="H9" i="47" s="1"/>
  <c r="F10" i="47"/>
  <c r="H10" i="47" s="1"/>
  <c r="F11" i="47"/>
  <c r="H11" i="47" s="1"/>
  <c r="F12" i="47"/>
  <c r="H12" i="47" s="1"/>
  <c r="F3" i="47"/>
  <c r="H3" i="47" s="1"/>
  <c r="G4" i="44"/>
  <c r="I4" i="44" s="1"/>
  <c r="G3" i="44"/>
  <c r="I3" i="44" s="1"/>
  <c r="G3" i="43"/>
  <c r="G4" i="43" s="1"/>
  <c r="F4" i="41"/>
  <c r="H4" i="41" s="1"/>
  <c r="F5" i="41"/>
  <c r="H5" i="41" s="1"/>
  <c r="F6" i="41"/>
  <c r="H6" i="41" s="1"/>
  <c r="F7" i="41"/>
  <c r="H7" i="41" s="1"/>
  <c r="F8" i="41"/>
  <c r="H8" i="41" s="1"/>
  <c r="F9" i="41"/>
  <c r="H9" i="41" s="1"/>
  <c r="F10" i="41"/>
  <c r="H10" i="41" s="1"/>
  <c r="F11" i="41"/>
  <c r="H11" i="41" s="1"/>
  <c r="F12" i="41"/>
  <c r="H12" i="41" s="1"/>
  <c r="F13" i="41"/>
  <c r="H13" i="41" s="1"/>
  <c r="F14" i="41"/>
  <c r="H14" i="41" s="1"/>
  <c r="F3" i="41"/>
  <c r="H3" i="41" s="1"/>
  <c r="F3" i="36"/>
  <c r="H3" i="36" s="1"/>
  <c r="H4" i="36" s="1"/>
  <c r="F4" i="35"/>
  <c r="H4" i="35" s="1"/>
  <c r="F3" i="35"/>
  <c r="H3" i="35" s="1"/>
  <c r="F4" i="34"/>
  <c r="H4" i="34" s="1"/>
  <c r="F5" i="34"/>
  <c r="H5" i="34" s="1"/>
  <c r="F6" i="34"/>
  <c r="H6" i="34" s="1"/>
  <c r="F3" i="34"/>
  <c r="F4" i="32"/>
  <c r="H4" i="32" s="1"/>
  <c r="F5" i="32"/>
  <c r="H5" i="32" s="1"/>
  <c r="F6" i="32"/>
  <c r="H6" i="32" s="1"/>
  <c r="F3" i="32"/>
  <c r="H3" i="32" s="1"/>
  <c r="F8" i="30"/>
  <c r="H8" i="30" s="1"/>
  <c r="F6" i="30"/>
  <c r="H6" i="30" s="1"/>
  <c r="F4" i="30"/>
  <c r="H4" i="30" s="1"/>
  <c r="F4" i="29"/>
  <c r="H4" i="29" s="1"/>
  <c r="F3" i="29"/>
  <c r="F5" i="29" s="1"/>
  <c r="F4" i="28"/>
  <c r="H4" i="28" s="1"/>
  <c r="F3" i="28"/>
  <c r="F5" i="28" s="1"/>
  <c r="F3" i="27"/>
  <c r="F4" i="27" s="1"/>
  <c r="F4" i="25"/>
  <c r="H4" i="25" s="1"/>
  <c r="F3" i="25"/>
  <c r="F5" i="25" s="1"/>
  <c r="F18" i="24"/>
  <c r="H18" i="24" s="1"/>
  <c r="F17" i="24"/>
  <c r="H17" i="24" s="1"/>
  <c r="F16" i="24"/>
  <c r="H16" i="24" s="1"/>
  <c r="F15" i="24"/>
  <c r="H15" i="24" s="1"/>
  <c r="F14" i="24"/>
  <c r="H14" i="24" s="1"/>
  <c r="F13" i="24"/>
  <c r="H13" i="24" s="1"/>
  <c r="F12" i="24"/>
  <c r="H12" i="24" s="1"/>
  <c r="F11" i="24"/>
  <c r="H11" i="24" s="1"/>
  <c r="F10" i="24"/>
  <c r="H10" i="24" s="1"/>
  <c r="F9" i="24"/>
  <c r="H9" i="24" s="1"/>
  <c r="F8" i="24"/>
  <c r="H8" i="24" s="1"/>
  <c r="F7" i="24"/>
  <c r="H7" i="24" s="1"/>
  <c r="F4" i="24"/>
  <c r="H4" i="24" s="1"/>
  <c r="F5" i="24"/>
  <c r="H5" i="24" s="1"/>
  <c r="F3" i="24"/>
  <c r="H3" i="24" s="1"/>
  <c r="F4" i="23"/>
  <c r="H4" i="23" s="1"/>
  <c r="F5" i="23"/>
  <c r="H5" i="23" s="1"/>
  <c r="F3" i="23"/>
  <c r="F7" i="23" s="1"/>
  <c r="F4" i="22"/>
  <c r="H4" i="22" s="1"/>
  <c r="F5" i="22"/>
  <c r="H5" i="22" s="1"/>
  <c r="F6" i="22"/>
  <c r="H6" i="22" s="1"/>
  <c r="F7" i="22"/>
  <c r="H7" i="22" s="1"/>
  <c r="F8" i="22"/>
  <c r="H8" i="22" s="1"/>
  <c r="F9" i="22"/>
  <c r="H9" i="22" s="1"/>
  <c r="F10" i="22"/>
  <c r="H10" i="22" s="1"/>
  <c r="F11" i="22"/>
  <c r="H11" i="22" s="1"/>
  <c r="F12" i="22"/>
  <c r="H12" i="22" s="1"/>
  <c r="F13" i="22"/>
  <c r="H13" i="22" s="1"/>
  <c r="F3" i="22"/>
  <c r="H3" i="22" s="1"/>
  <c r="H14" i="22" s="1"/>
  <c r="F5" i="42"/>
  <c r="H5" i="42" s="1"/>
  <c r="F6" i="42"/>
  <c r="H6" i="42" s="1"/>
  <c r="F7" i="42"/>
  <c r="H7" i="42" s="1"/>
  <c r="F8" i="42"/>
  <c r="H8" i="42" s="1"/>
  <c r="F9" i="42"/>
  <c r="H9" i="42" s="1"/>
  <c r="F10" i="42"/>
  <c r="H10" i="42" s="1"/>
  <c r="F11" i="42"/>
  <c r="H11" i="42" s="1"/>
  <c r="F4" i="42"/>
  <c r="H4" i="42" s="1"/>
  <c r="F5" i="20"/>
  <c r="H5" i="20" s="1"/>
  <c r="F6" i="20"/>
  <c r="H6" i="20" s="1"/>
  <c r="F7" i="20"/>
  <c r="H7" i="20" s="1"/>
  <c r="F4" i="20"/>
  <c r="F4" i="19"/>
  <c r="H4" i="19" s="1"/>
  <c r="F5" i="19"/>
  <c r="H5" i="19" s="1"/>
  <c r="F6" i="19"/>
  <c r="H6" i="19" s="1"/>
  <c r="F7" i="19"/>
  <c r="H7" i="19" s="1"/>
  <c r="F3" i="19"/>
  <c r="H3" i="19" s="1"/>
  <c r="F4" i="18"/>
  <c r="H4" i="18" s="1"/>
  <c r="F5" i="18"/>
  <c r="H5" i="18" s="1"/>
  <c r="F6" i="18"/>
  <c r="H6" i="18" s="1"/>
  <c r="F7" i="18"/>
  <c r="H7" i="18" s="1"/>
  <c r="F8" i="18"/>
  <c r="H8" i="18" s="1"/>
  <c r="F9" i="18"/>
  <c r="H9" i="18" s="1"/>
  <c r="F10" i="18"/>
  <c r="H10" i="18" s="1"/>
  <c r="F11" i="18"/>
  <c r="H11" i="18" s="1"/>
  <c r="F12" i="18"/>
  <c r="H12" i="18" s="1"/>
  <c r="F13" i="18"/>
  <c r="H13" i="18" s="1"/>
  <c r="F14" i="18"/>
  <c r="H14" i="18" s="1"/>
  <c r="F15" i="18"/>
  <c r="H15" i="18" s="1"/>
  <c r="F16" i="18"/>
  <c r="H16" i="18" s="1"/>
  <c r="F17" i="18"/>
  <c r="H17" i="18" s="1"/>
  <c r="F18" i="18"/>
  <c r="H18" i="18" s="1"/>
  <c r="F19" i="18"/>
  <c r="H19" i="18" s="1"/>
  <c r="F20" i="18"/>
  <c r="H20" i="18" s="1"/>
  <c r="F3" i="18"/>
  <c r="F21" i="18" s="1"/>
  <c r="F5" i="17"/>
  <c r="H5" i="17" s="1"/>
  <c r="F6" i="17"/>
  <c r="H6" i="17" s="1"/>
  <c r="F4" i="17"/>
  <c r="H4" i="17" s="1"/>
  <c r="F4" i="16"/>
  <c r="H4" i="16" s="1"/>
  <c r="F3" i="16"/>
  <c r="F3" i="33"/>
  <c r="H3" i="33" s="1"/>
  <c r="H4" i="33" s="1"/>
  <c r="G4" i="40"/>
  <c r="I4" i="40" s="1"/>
  <c r="G3" i="40"/>
  <c r="G5" i="40" s="1"/>
  <c r="F4" i="15"/>
  <c r="H4" i="15" s="1"/>
  <c r="H5" i="15" s="1"/>
  <c r="F4" i="14"/>
  <c r="H4" i="14" s="1"/>
  <c r="F3" i="14"/>
  <c r="F5" i="14" s="1"/>
  <c r="F4" i="13"/>
  <c r="H4" i="13" s="1"/>
  <c r="F3" i="13"/>
  <c r="F5" i="13" s="1"/>
  <c r="F4" i="12"/>
  <c r="H4" i="12" s="1"/>
  <c r="F3" i="12"/>
  <c r="F3" i="11"/>
  <c r="H3" i="11" s="1"/>
  <c r="H4" i="11" s="1"/>
  <c r="F29" i="10"/>
  <c r="H29" i="10" s="1"/>
  <c r="F27" i="10"/>
  <c r="H27" i="10" s="1"/>
  <c r="F26" i="10"/>
  <c r="H26" i="10" s="1"/>
  <c r="F25" i="10"/>
  <c r="H25" i="10" s="1"/>
  <c r="F24" i="10"/>
  <c r="H24" i="10" s="1"/>
  <c r="F23" i="10"/>
  <c r="H23" i="10" s="1"/>
  <c r="F22" i="10"/>
  <c r="H22" i="10" s="1"/>
  <c r="F21" i="10"/>
  <c r="H21" i="10" s="1"/>
  <c r="F20" i="10"/>
  <c r="H20" i="10" s="1"/>
  <c r="F19" i="10"/>
  <c r="H19" i="10" s="1"/>
  <c r="F18" i="10"/>
  <c r="H18" i="10" s="1"/>
  <c r="F17" i="10"/>
  <c r="H17" i="10" s="1"/>
  <c r="F16" i="10"/>
  <c r="H16" i="10" s="1"/>
  <c r="F15" i="10"/>
  <c r="H15" i="10" s="1"/>
  <c r="F13" i="10"/>
  <c r="H13" i="10" s="1"/>
  <c r="F12" i="10"/>
  <c r="H12" i="10" s="1"/>
  <c r="F11" i="10"/>
  <c r="H11" i="10" s="1"/>
  <c r="F10" i="10"/>
  <c r="H10" i="10" s="1"/>
  <c r="F9" i="10"/>
  <c r="H9" i="10" s="1"/>
  <c r="F8" i="10"/>
  <c r="H8" i="10" s="1"/>
  <c r="F7" i="10"/>
  <c r="H7" i="10" s="1"/>
  <c r="F6" i="10"/>
  <c r="H6" i="10" s="1"/>
  <c r="F4" i="10"/>
  <c r="H4" i="10" s="1"/>
  <c r="F3" i="10"/>
  <c r="H3" i="10" s="1"/>
  <c r="F4" i="9"/>
  <c r="H4" i="9" s="1"/>
  <c r="F5" i="9"/>
  <c r="H5" i="9" s="1"/>
  <c r="F3" i="9"/>
  <c r="H3" i="9" s="1"/>
  <c r="H6" i="9" s="1"/>
  <c r="F5" i="8"/>
  <c r="H5" i="8" s="1"/>
  <c r="F6" i="8"/>
  <c r="H6" i="8" s="1"/>
  <c r="F7" i="8"/>
  <c r="H7" i="8" s="1"/>
  <c r="F8" i="8"/>
  <c r="H8" i="8" s="1"/>
  <c r="F4" i="8"/>
  <c r="H4" i="8" s="1"/>
  <c r="H3" i="7"/>
  <c r="H4" i="7" s="1"/>
  <c r="F20" i="6"/>
  <c r="H20" i="6" s="1"/>
  <c r="F19" i="6"/>
  <c r="H19" i="6" s="1"/>
  <c r="F18" i="6"/>
  <c r="H18" i="6" s="1"/>
  <c r="F17" i="6"/>
  <c r="H17" i="6" s="1"/>
  <c r="F16" i="6"/>
  <c r="H16" i="6" s="1"/>
  <c r="F15" i="6"/>
  <c r="H15" i="6" s="1"/>
  <c r="F14" i="6"/>
  <c r="H14" i="6" s="1"/>
  <c r="F13" i="6"/>
  <c r="H13" i="6" s="1"/>
  <c r="F12" i="6"/>
  <c r="H12" i="6" s="1"/>
  <c r="F11" i="6"/>
  <c r="H11" i="6" s="1"/>
  <c r="F10" i="6"/>
  <c r="H10" i="6" s="1"/>
  <c r="F9" i="6"/>
  <c r="H9" i="6" s="1"/>
  <c r="F8" i="6"/>
  <c r="H8" i="6" s="1"/>
  <c r="F7" i="6"/>
  <c r="H7" i="6" s="1"/>
  <c r="F6" i="6"/>
  <c r="H6" i="6" s="1"/>
  <c r="F4" i="6"/>
  <c r="H4" i="6" s="1"/>
  <c r="F13" i="5"/>
  <c r="H13" i="5" s="1"/>
  <c r="F12" i="5"/>
  <c r="H12" i="5" s="1"/>
  <c r="F10" i="5"/>
  <c r="H10" i="5" s="1"/>
  <c r="F9" i="5"/>
  <c r="H9" i="5" s="1"/>
  <c r="F8" i="5"/>
  <c r="H8" i="5" s="1"/>
  <c r="F7" i="5"/>
  <c r="H7" i="5" s="1"/>
  <c r="F6" i="5"/>
  <c r="H6" i="5" s="1"/>
  <c r="F4" i="5"/>
  <c r="H4" i="5" s="1"/>
  <c r="F3" i="5"/>
  <c r="H3" i="5" s="1"/>
  <c r="F23" i="4"/>
  <c r="I23" i="4" s="1"/>
  <c r="F22" i="4"/>
  <c r="I22" i="4" s="1"/>
  <c r="F21" i="4"/>
  <c r="I21" i="4" s="1"/>
  <c r="F20" i="4"/>
  <c r="I20" i="4" s="1"/>
  <c r="F19" i="4"/>
  <c r="I19" i="4" s="1"/>
  <c r="F18" i="4"/>
  <c r="I18" i="4" s="1"/>
  <c r="F17" i="4"/>
  <c r="I17" i="4" s="1"/>
  <c r="F16" i="4"/>
  <c r="I16" i="4" s="1"/>
  <c r="F5" i="4"/>
  <c r="I5" i="4" s="1"/>
  <c r="F6" i="4"/>
  <c r="I6" i="4" s="1"/>
  <c r="F7" i="4"/>
  <c r="I7" i="4" s="1"/>
  <c r="F8" i="4"/>
  <c r="I8" i="4" s="1"/>
  <c r="F9" i="4"/>
  <c r="I9" i="4" s="1"/>
  <c r="F10" i="4"/>
  <c r="I10" i="4" s="1"/>
  <c r="F11" i="4"/>
  <c r="I11" i="4" s="1"/>
  <c r="F12" i="4"/>
  <c r="I12" i="4" s="1"/>
  <c r="F13" i="4"/>
  <c r="I13" i="4" s="1"/>
  <c r="F14" i="4"/>
  <c r="I14" i="4" s="1"/>
  <c r="F4" i="4"/>
  <c r="I4" i="4" s="1"/>
  <c r="F49" i="3"/>
  <c r="H49" i="3" s="1"/>
  <c r="F48" i="3"/>
  <c r="H48" i="3" s="1"/>
  <c r="F47" i="3"/>
  <c r="H47" i="3" s="1"/>
  <c r="F46" i="3"/>
  <c r="H46" i="3" s="1"/>
  <c r="F45" i="3"/>
  <c r="H45" i="3" s="1"/>
  <c r="F44" i="3"/>
  <c r="F42" i="3"/>
  <c r="H42" i="3" s="1"/>
  <c r="F41" i="3"/>
  <c r="H41" i="3" s="1"/>
  <c r="F40" i="3"/>
  <c r="H40" i="3" s="1"/>
  <c r="F39" i="3"/>
  <c r="H39" i="3" s="1"/>
  <c r="F38" i="3"/>
  <c r="H38" i="3" s="1"/>
  <c r="F36" i="3"/>
  <c r="H36" i="3" s="1"/>
  <c r="F35" i="3"/>
  <c r="H35" i="3" s="1"/>
  <c r="F34" i="3"/>
  <c r="H34" i="3" s="1"/>
  <c r="F33" i="3"/>
  <c r="H33" i="3" s="1"/>
  <c r="F31" i="3"/>
  <c r="H31" i="3" s="1"/>
  <c r="F30" i="3"/>
  <c r="H30" i="3" s="1"/>
  <c r="F29" i="3"/>
  <c r="H29" i="3" s="1"/>
  <c r="F28" i="3"/>
  <c r="H28" i="3" s="1"/>
  <c r="F27" i="3"/>
  <c r="H27" i="3" s="1"/>
  <c r="F25" i="3"/>
  <c r="H25" i="3" s="1"/>
  <c r="F24" i="3"/>
  <c r="H24" i="3" s="1"/>
  <c r="F23" i="3"/>
  <c r="H23" i="3" s="1"/>
  <c r="F22" i="3"/>
  <c r="H22" i="3" s="1"/>
  <c r="F21" i="3"/>
  <c r="H21" i="3" s="1"/>
  <c r="F20" i="3"/>
  <c r="H20" i="3" s="1"/>
  <c r="F19" i="3"/>
  <c r="H19" i="3" s="1"/>
  <c r="F10" i="3"/>
  <c r="H10" i="3" s="1"/>
  <c r="F11" i="3"/>
  <c r="H11" i="3" s="1"/>
  <c r="F12" i="3"/>
  <c r="H12" i="3" s="1"/>
  <c r="F13" i="3"/>
  <c r="H13" i="3" s="1"/>
  <c r="F14" i="3"/>
  <c r="H14" i="3" s="1"/>
  <c r="F15" i="3"/>
  <c r="H15" i="3" s="1"/>
  <c r="F16" i="3"/>
  <c r="H16" i="3" s="1"/>
  <c r="F17" i="3"/>
  <c r="H17" i="3" s="1"/>
  <c r="F9" i="3"/>
  <c r="H9" i="3" s="1"/>
  <c r="F5" i="3"/>
  <c r="H5" i="3" s="1"/>
  <c r="F6" i="3"/>
  <c r="H6" i="3" s="1"/>
  <c r="F7" i="3"/>
  <c r="H7" i="3" s="1"/>
  <c r="F4" i="3"/>
  <c r="H4" i="3" s="1"/>
  <c r="F4" i="2"/>
  <c r="H4" i="2" s="1"/>
  <c r="F3" i="2"/>
  <c r="F28" i="1"/>
  <c r="H28" i="1" s="1"/>
  <c r="F27" i="1"/>
  <c r="H27" i="1" s="1"/>
  <c r="F26" i="1"/>
  <c r="H26" i="1" s="1"/>
  <c r="F19" i="1"/>
  <c r="H19" i="1" s="1"/>
  <c r="F20" i="1"/>
  <c r="H20" i="1" s="1"/>
  <c r="F21" i="1"/>
  <c r="H21" i="1" s="1"/>
  <c r="F22" i="1"/>
  <c r="H22" i="1" s="1"/>
  <c r="F23" i="1"/>
  <c r="H23" i="1" s="1"/>
  <c r="F24" i="1"/>
  <c r="H24" i="1" s="1"/>
  <c r="F25" i="1"/>
  <c r="H25" i="1" s="1"/>
  <c r="F18" i="1"/>
  <c r="H18" i="1" s="1"/>
  <c r="F15" i="1"/>
  <c r="H15" i="1" s="1"/>
  <c r="F16" i="1"/>
  <c r="H16" i="1" s="1"/>
  <c r="F17" i="1"/>
  <c r="H17" i="1" s="1"/>
  <c r="F14" i="1"/>
  <c r="H14" i="1" s="1"/>
  <c r="F5" i="1"/>
  <c r="H5" i="1" s="1"/>
  <c r="F6" i="1"/>
  <c r="H6" i="1" s="1"/>
  <c r="F7" i="1"/>
  <c r="H7" i="1" s="1"/>
  <c r="F8" i="1"/>
  <c r="H8" i="1" s="1"/>
  <c r="F9" i="1"/>
  <c r="H9" i="1" s="1"/>
  <c r="F10" i="1"/>
  <c r="H10" i="1" s="1"/>
  <c r="F4" i="1"/>
  <c r="H4" i="1" s="1"/>
  <c r="F4" i="37"/>
  <c r="H4" i="37" s="1"/>
  <c r="F3" i="37"/>
  <c r="H3" i="37" s="1"/>
  <c r="H3" i="27" l="1"/>
  <c r="H4" i="27" s="1"/>
  <c r="H5" i="45"/>
  <c r="F4" i="36"/>
  <c r="F7" i="34"/>
  <c r="H3" i="34"/>
  <c r="H7" i="34" s="1"/>
  <c r="H3" i="29"/>
  <c r="H5" i="29" s="1"/>
  <c r="H3" i="28"/>
  <c r="H5" i="28" s="1"/>
  <c r="H3" i="25"/>
  <c r="H5" i="25" s="1"/>
  <c r="H3" i="23"/>
  <c r="H7" i="23" s="1"/>
  <c r="H12" i="42"/>
  <c r="F8" i="20"/>
  <c r="F5" i="16"/>
  <c r="F5" i="12"/>
  <c r="H9" i="30"/>
  <c r="H29" i="1"/>
  <c r="F4" i="7"/>
  <c r="F6" i="9"/>
  <c r="F4" i="11"/>
  <c r="H3" i="12"/>
  <c r="H5" i="12" s="1"/>
  <c r="H3" i="13"/>
  <c r="H5" i="13" s="1"/>
  <c r="H3" i="14"/>
  <c r="H5" i="14" s="1"/>
  <c r="F4" i="33"/>
  <c r="F12" i="42"/>
  <c r="H19" i="24"/>
  <c r="H7" i="32"/>
  <c r="J3" i="45"/>
  <c r="J5" i="45" s="1"/>
  <c r="I4" i="46"/>
  <c r="H21" i="6"/>
  <c r="H8" i="19"/>
  <c r="F9" i="30"/>
  <c r="F21" i="6"/>
  <c r="F19" i="24"/>
  <c r="H13" i="47"/>
  <c r="F13" i="47"/>
  <c r="I5" i="44"/>
  <c r="G5" i="44"/>
  <c r="I3" i="43"/>
  <c r="I4" i="43" s="1"/>
  <c r="H5" i="35"/>
  <c r="F5" i="35"/>
  <c r="F7" i="32"/>
  <c r="H4" i="20"/>
  <c r="H8" i="20" s="1"/>
  <c r="F8" i="19"/>
  <c r="H3" i="18"/>
  <c r="H21" i="18" s="1"/>
  <c r="H7" i="17"/>
  <c r="F7" i="17"/>
  <c r="H3" i="16"/>
  <c r="H5" i="16" s="1"/>
  <c r="I3" i="40"/>
  <c r="I5" i="40" s="1"/>
  <c r="F5" i="15"/>
  <c r="H30" i="10"/>
  <c r="F30" i="10"/>
  <c r="H9" i="8"/>
  <c r="F9" i="8"/>
  <c r="H14" i="5"/>
  <c r="F14" i="5"/>
  <c r="I24" i="4"/>
  <c r="F24" i="4"/>
  <c r="F50" i="3"/>
  <c r="H44" i="3"/>
  <c r="H50" i="3" s="1"/>
  <c r="F5" i="2"/>
  <c r="H3" i="2"/>
  <c r="H5" i="2" s="1"/>
  <c r="H5" i="37"/>
  <c r="F5" i="37"/>
  <c r="F29" i="1"/>
  <c r="H15" i="41"/>
  <c r="F15" i="41"/>
  <c r="F14" i="22"/>
</calcChain>
</file>

<file path=xl/sharedStrings.xml><?xml version="1.0" encoding="utf-8"?>
<sst xmlns="http://schemas.openxmlformats.org/spreadsheetml/2006/main" count="1261" uniqueCount="417">
  <si>
    <t>J.M.</t>
  </si>
  <si>
    <t>CENA NETTO</t>
  </si>
  <si>
    <t>WARTOŚĆ NETTO</t>
  </si>
  <si>
    <t>NAZWA ASORTYMENTU</t>
  </si>
  <si>
    <t>Lp</t>
  </si>
  <si>
    <t>Igły sterylne j.u.- wymagane jest pochodzenie od jednego producenta</t>
  </si>
  <si>
    <t>Igła j.u. 0,5 x 25 mm a’100 szt.</t>
  </si>
  <si>
    <t>Op.</t>
  </si>
  <si>
    <t>Igła j.u. 0,6 x 30 mm a’100 szt.</t>
  </si>
  <si>
    <t>Igła j.u. 0,7 x 30 mm a’100 szt.</t>
  </si>
  <si>
    <t>Igła j.u. 0,8 x 40 mm a‘100szt.</t>
  </si>
  <si>
    <t>Igła j.u. 0,9 x 40 mm a’100 szt.</t>
  </si>
  <si>
    <t>Igła j.u. 1,1 x 40 mm a’100 szt.</t>
  </si>
  <si>
    <t>Strzykawka j.u. 2ml , skala do 3ml a’100 szt.</t>
  </si>
  <si>
    <t>Strzykawka j.u. 5ml , skala do 6ml a’100 szt.</t>
  </si>
  <si>
    <t>Strzykawka j.u. 10ml , skala do 12ml a’100 szt.</t>
  </si>
  <si>
    <t>Strzykawka j.u. 20ml , skala do 24ml a’100 szt.</t>
  </si>
  <si>
    <t>Szt.</t>
  </si>
  <si>
    <t xml:space="preserve">Strzykawka j.u. cewnikowa 50 ml , skala dwustronna do 60 ml </t>
  </si>
  <si>
    <t>Strzykawka j.u. Żaneta  100ml, wyposażona skalę pomiarową i podwójne uszczelnienie tłoka.</t>
  </si>
  <si>
    <t>Szt..</t>
  </si>
  <si>
    <t>Strzykawka insulinowa 1 ml /40j.m. z  igłą 0,4x 1,3 mm jałowa niepirogenna</t>
  </si>
  <si>
    <t xml:space="preserve"> Szt.</t>
  </si>
  <si>
    <t xml:space="preserve">Przedłużacz do pomp infuzyjnych, dł. 150 cm typu Luer-Lock pakowane  rękaw foliowo-papierowy, nadrukowane napisy w języku polskim </t>
  </si>
  <si>
    <t>SZACUNKOWE 12-M-CZNE ZAPOTRZEBOWANIE</t>
  </si>
  <si>
    <t>Dren Kehr wykonany z lateksu, kałczuku naturalnego, pakowany pojedynczo folia-papier, opis na opakowaniu jednostkowym nadrukowany języku polskim.</t>
  </si>
  <si>
    <t xml:space="preserve">Cewnik Foley‘a j.u.dwudrożny, silikonowany zastawka wykonana z lateksu, możliwość napełniania strzykawką Luer. Podwójnie pakowany wewnętrzny worek foliowy oraz zewnętrzny worek foliowy sterylny. </t>
  </si>
  <si>
    <t>Rozmiar 8 Ch</t>
  </si>
  <si>
    <t>Rozmiar 10 Ch</t>
  </si>
  <si>
    <t>Rozmiar 12 Ch</t>
  </si>
  <si>
    <t>Rozmiar 14 Ch</t>
  </si>
  <si>
    <t>Rozmiar 16 Ch</t>
  </si>
  <si>
    <t>Rozmiar 18 Ch</t>
  </si>
  <si>
    <t>Rozmiar 20 Ch</t>
  </si>
  <si>
    <t>Rozmiar 12 Ch długość 80 cm</t>
  </si>
  <si>
    <t>Rozmiar 14 Ch długość 80 cm</t>
  </si>
  <si>
    <t>Rozmiar 18 Ch długość min 80 cm</t>
  </si>
  <si>
    <t>Rozmiar 20 Ch  długość min 80 cm</t>
  </si>
  <si>
    <t>Rozmiar 34 Ch długość min 100 cm</t>
  </si>
  <si>
    <t xml:space="preserve">Rozmiar 26 Ch </t>
  </si>
  <si>
    <t>Rozmiar 28 Ch</t>
  </si>
  <si>
    <t>Rozmiar 30 Ch</t>
  </si>
  <si>
    <t>Rozmiar 32 Ch</t>
  </si>
  <si>
    <t>Rozmiar 34 Ch</t>
  </si>
  <si>
    <t>Rozmiar 14 CH 60 cm</t>
  </si>
  <si>
    <t>Rozmiar 16 CH 60 cm</t>
  </si>
  <si>
    <t>Rozmiar 18 Ch 60 cm</t>
  </si>
  <si>
    <t>Cewnik do podawania tlenu przez nos dla noworodków wymogi patrz punkt 2</t>
  </si>
  <si>
    <t>Maska j.u. do podawania tlenu przez nos z rurką dla dorosłych rozmiar S-L</t>
  </si>
  <si>
    <t>Maska j.u. do podawania tlenu przez nos z rurką dla dzieci</t>
  </si>
  <si>
    <t>Maska tlenowa j.u. z rezerwuarem dla dorosłych</t>
  </si>
  <si>
    <t>Maska tlenowa j.u. z rezerwuarem dla dzieci</t>
  </si>
  <si>
    <t>a</t>
  </si>
  <si>
    <t>b</t>
  </si>
  <si>
    <t>c</t>
  </si>
  <si>
    <t>d</t>
  </si>
  <si>
    <t>e</t>
  </si>
  <si>
    <t>f</t>
  </si>
  <si>
    <t xml:space="preserve">Koreczki do kaniul Luer-Lock zamykajace światło kaniuli i posiadające trzpień zamykający światło kaniul poniżej krawędzi korka </t>
  </si>
  <si>
    <t>Kranik trójdrożny Luer –Lock wyposażony w trójramienne pokrętło , zapewniające równomierny przepływ</t>
  </si>
  <si>
    <t>Rozmiar 22 G 0,8 x 25 mm przepływ 33 ml /min</t>
  </si>
  <si>
    <t>Rozmiar 20 G 1,0 x 32 mm przepływ 57 ml/min</t>
  </si>
  <si>
    <t>Rozmiar 18 G 1,2 x 38 mm przepływ 90 ml/min</t>
  </si>
  <si>
    <t>Rozmiar 17 G 1,5 x 45 mm przepływ 130 ml/min</t>
  </si>
  <si>
    <t>Rozmiar 26 G 0,6 x 19 mm przepływ10 ml/ min</t>
  </si>
  <si>
    <t>Rozmiar 24 G 0,7 x 19 mm przeływ 13 ml /min</t>
  </si>
  <si>
    <t>Rozmiar  nr 5</t>
  </si>
  <si>
    <t xml:space="preserve">Rozmiar nr 5,5 </t>
  </si>
  <si>
    <t>Rozmiar nr 6</t>
  </si>
  <si>
    <t>Rozmiar nr 6,5</t>
  </si>
  <si>
    <t>Rozmiar nr 7</t>
  </si>
  <si>
    <t>Rozmiar nr 7,5</t>
  </si>
  <si>
    <t>Rozmiar nr 8</t>
  </si>
  <si>
    <t>Rozmiar nr 8,5</t>
  </si>
  <si>
    <t>Rozmiar nr 9</t>
  </si>
  <si>
    <t>Rozmiar nr 3/10 cm</t>
  </si>
  <si>
    <t>Rozmiar nr 2/9 cm</t>
  </si>
  <si>
    <t>Rozmiar nr 1/7 cm</t>
  </si>
  <si>
    <t>Rozmiar nr 0/6cm</t>
  </si>
  <si>
    <t>Rozmiar nr 00/5 cm</t>
  </si>
  <si>
    <t>Sterylny wymiennik ciepła i wilgoci j.u. dla pacjentów ze spontaniczną czynnością oddechową</t>
  </si>
  <si>
    <t>Rozmiar nr 2- 4,5</t>
  </si>
  <si>
    <t>Rozmiar 12CH</t>
  </si>
  <si>
    <t>Rozmiar 18 CH</t>
  </si>
  <si>
    <t xml:space="preserve">Rozmiar Ch 26 </t>
  </si>
  <si>
    <t>Rozmiar Ch 28</t>
  </si>
  <si>
    <t>Rozmiar Ch 34</t>
  </si>
  <si>
    <t>Rozmiar Ch 32</t>
  </si>
  <si>
    <t>Rurka krtaniowa LTD nr 3</t>
  </si>
  <si>
    <t>Rurka krtaniowa LTD nr 4</t>
  </si>
  <si>
    <t>Szyny do palców 230 x 13 mm</t>
  </si>
  <si>
    <t>Szyny do palców 460 x 18 mm</t>
  </si>
  <si>
    <t>Rozmiar nr 11-24 x 100 szt.</t>
  </si>
  <si>
    <t>Pojemnik do zużytych igieł 0,7 l spłaszczony</t>
  </si>
  <si>
    <t>Pojemnik do zużytych igieł 2 l</t>
  </si>
  <si>
    <t>Szpatułka drewniana x 100 szt.</t>
  </si>
  <si>
    <t>Pałeczki do pobierania wymazów w probówkach z podłożem transportowym Amies j.u. sterylne</t>
  </si>
  <si>
    <t>Pojemnik sterylny typu Redon 200 ml</t>
  </si>
  <si>
    <t>Wieszaki do worków na mocz</t>
  </si>
  <si>
    <t xml:space="preserve">Osłona na przewody do laparoskopu 300 x 16 sterylna </t>
  </si>
  <si>
    <t>Cytofix płyn do utrwalania 150 ml</t>
  </si>
  <si>
    <t>Introduktor  j.u. kompatybilny do pozycji 1 rozmiar 7 CH</t>
  </si>
  <si>
    <t>Jedoświatłowy</t>
  </si>
  <si>
    <t>Dwuświatłowy</t>
  </si>
  <si>
    <t>Trzyświatłowy</t>
  </si>
  <si>
    <t>Kanka doodbytnicza 16 Ch 200 mm</t>
  </si>
  <si>
    <t>Kanka doodbytnicza 24 Ch 250 mm</t>
  </si>
  <si>
    <t>Pojemnik bakteriologiczny z łopatką do kału</t>
  </si>
  <si>
    <t>Rurka sigmoidoskopowa 20 x 25 cm</t>
  </si>
  <si>
    <t>Fartuch włókninowy j.u.</t>
  </si>
  <si>
    <t>Koc ratunkowy/ratunkowa folia przeciwwstrząsowa 210 x 160 cm</t>
  </si>
  <si>
    <t>Żel do USG biały 0,5 l</t>
  </si>
  <si>
    <t>Żel do EKG 0,25 l</t>
  </si>
  <si>
    <t>Papier do EKG 112x 25</t>
  </si>
  <si>
    <t>Papier do USG wysoka czułość typ Mitsubishi K65 HM</t>
  </si>
  <si>
    <t>g</t>
  </si>
  <si>
    <r>
      <t>Strzykawka j.u. 50 ml</t>
    </r>
    <r>
      <rPr>
        <b/>
        <sz val="11"/>
        <color theme="1"/>
        <rFont val="Calibri"/>
        <family val="2"/>
        <charset val="238"/>
        <scheme val="minor"/>
      </rPr>
      <t xml:space="preserve"> bursztynowa</t>
    </r>
    <r>
      <rPr>
        <sz val="11"/>
        <color theme="1"/>
        <rFont val="Calibri"/>
        <family val="2"/>
        <charset val="238"/>
        <scheme val="minor"/>
      </rPr>
      <t xml:space="preserve"> Luer – Lock do pompy infuzyjnej, posiada dwustronną skalę pomiarową, podwójne uszczelnienie tłoka i czterostronne podcięcie tłoczyska w celu instalacji w uchwytach pompy infuzyjnej. Wymagane jest dołączenie oświadczenia producenta o kompatybilności strzykawek z dedykowanymi pompami: Kwapisz i Ascor.</t>
    </r>
  </si>
  <si>
    <r>
      <t>Przedłużacz do pomp infuzyjnych dla leków światłoczułych,</t>
    </r>
    <r>
      <rPr>
        <b/>
        <sz val="11"/>
        <color theme="1"/>
        <rFont val="Calibri"/>
        <family val="2"/>
        <charset val="238"/>
        <scheme val="minor"/>
      </rPr>
      <t xml:space="preserve"> bursztynowy</t>
    </r>
    <r>
      <rPr>
        <sz val="11"/>
        <color theme="1"/>
        <rFont val="Calibri"/>
        <family val="2"/>
        <charset val="238"/>
        <scheme val="minor"/>
      </rPr>
      <t xml:space="preserve"> , dł. 150 cm typu Luer-Lock pakowane  rękaw foliowo-papierowy, nadrukowane napisy w języku polskim</t>
    </r>
  </si>
  <si>
    <t>h</t>
  </si>
  <si>
    <t>i</t>
  </si>
  <si>
    <t>Rozmiar 22 Ch</t>
  </si>
  <si>
    <t>Rozmiar 24Ch</t>
  </si>
  <si>
    <t>Maska tlenowa j.u. z nebulizatorem dla dzieci</t>
  </si>
  <si>
    <t>Zadanie 1 IGŁY, STRZYKAWKI, PRZYRZĄDY DO PRZETACZANIA, PRZEDŁUŻACZE DO POMP.</t>
  </si>
  <si>
    <t xml:space="preserve"> Maski twarzowe anestetyczne wielorazowego użytku z pompowanym mankietem wykonane z materiału pozwalającego na sterylizację w autoklawie do stosowania z ręcznymi resuscytatorami lub innymi urządzeniami do sztucznej wentylacji</t>
  </si>
  <si>
    <t>Rozmiar 0</t>
  </si>
  <si>
    <t>Rozmiar 2</t>
  </si>
  <si>
    <t>Rozmiar 3/4</t>
  </si>
  <si>
    <t>Rozmiar 5</t>
  </si>
  <si>
    <t>Rozmiar 6</t>
  </si>
  <si>
    <t>Rurka krtaniowa LTD nr 2</t>
  </si>
  <si>
    <t>Pojemnik do zużytych igieł 0,7 l z okrągłym dnem</t>
  </si>
  <si>
    <t>Fl.</t>
  </si>
  <si>
    <t>Opaski do identyfikacji dla dzieci i dorosłych z etykietami  x 100 szt.</t>
  </si>
  <si>
    <t>Osłona na głowicę USG EV nawilżona  x 144 szt.</t>
  </si>
  <si>
    <t>Szczoteczki cytologiczne j.u. (wachlarz) x 100 szt</t>
  </si>
  <si>
    <t>Szczoteczki cytologiczne j.u. (prosta) x 100 szt</t>
  </si>
  <si>
    <t>Kieliszek do podawnia leków 25 ml z podziałką x 75 szt.</t>
  </si>
  <si>
    <t>Ochraniacze foliowe na buty x 100 szt.</t>
  </si>
  <si>
    <t>Papier do defibrylatora Life Pack 12</t>
  </si>
  <si>
    <t>Rozmiar 40 x 42 cm</t>
  </si>
  <si>
    <t>Rozmiar 30 x 28 cm</t>
  </si>
  <si>
    <t>Rozmiar 15 x 28 cm</t>
  </si>
  <si>
    <t>Rozmiar 45 x 28 cm</t>
  </si>
  <si>
    <t>Rękaw foliowo-papierowy 7,5 cm/200m</t>
  </si>
  <si>
    <t>Rękaw foliowo-papierowy 10 cm/200m</t>
  </si>
  <si>
    <t>Rękaw foliowo-papierowy 15 cm/200m</t>
  </si>
  <si>
    <t>Rękaw foliowo-papierowy 20 cm/200m</t>
  </si>
  <si>
    <t>Rękaw foliowo-papierowy 25 cm/200m</t>
  </si>
  <si>
    <t>Rękaw foliowo-papierowy 30 cm/200m</t>
  </si>
  <si>
    <t>Rękaw foliowo-papierowy 42 cm/200m</t>
  </si>
  <si>
    <t>Taśma wskaźnikowa do sterylizacji tlenkiem etylenu  musi spełniać normy ISO 11140 i PE-EN 867 klasa I</t>
  </si>
  <si>
    <t>Taśma wskaźnikowa do sterylizacji parą wodną 19 mm x 50 m musi spełniać normy ISO 11140 i PE-EN 867 klasa I</t>
  </si>
  <si>
    <t>Paski wskaźnikowe do sterylizacji parą wodna ‘a 500 szt. Musi być zgodne z normami PE-EN 867-1 i ISO 11 140- klasa IV</t>
  </si>
  <si>
    <t>Paski wskaźnikowe do sterylizacji tlenkiem etylenu ‘a 500 szt. Musi być zgodne z normami PE-EN 867-1 i ISO 11 140- klasa IV</t>
  </si>
  <si>
    <t>Test Bowie &amp; Dick pakiet</t>
  </si>
  <si>
    <t>Ładunek do staplera liniowego wielorazowego użytku 55 mm 3,5</t>
  </si>
  <si>
    <t>Ładunek do staplera liniowego wielorazowego użytku 55 mm 4,8</t>
  </si>
  <si>
    <t>Dzierżawa staplera wielorazowego użytku</t>
  </si>
  <si>
    <t>Miesiąc</t>
  </si>
  <si>
    <t xml:space="preserve">Staza automatyczna </t>
  </si>
  <si>
    <t>Butle wymienne do pozycji nr 1 patrz opis</t>
  </si>
  <si>
    <t>Dreny 2 m śr. wew. 7 mm łącznik żeński + łącznik do cewnika</t>
  </si>
  <si>
    <t>Dreny 3 m śr. wew. 7 mm łącznik żeński + łącznik do cewnika</t>
  </si>
  <si>
    <t>j</t>
  </si>
  <si>
    <t>Łącznik prosty schodkowy</t>
  </si>
  <si>
    <t>k</t>
  </si>
  <si>
    <t>Mocowanie na ścianie aluminiowe</t>
  </si>
  <si>
    <t>l</t>
  </si>
  <si>
    <t>Mocowanie do szyny Modura</t>
  </si>
  <si>
    <t>m</t>
  </si>
  <si>
    <t>Uchwyt mocujący do blatu stołu</t>
  </si>
  <si>
    <t>Szt</t>
  </si>
  <si>
    <t>Układ oddechowy jednorazowego użytku do apartu do znieczulenia Fabius GS z monitirowaniem.</t>
  </si>
  <si>
    <t>Układ rur wielorazowego użytku oddechowych do respiratora Savina</t>
  </si>
  <si>
    <t>Ustnik do alkomatu  ALCO-SENSOR 4</t>
  </si>
  <si>
    <t>Usługa legalizacji alkomatu</t>
  </si>
  <si>
    <t>Ustniki do alkomatu Alcotest 7410 plus</t>
  </si>
  <si>
    <t>Sonda Seng-Stakena Ch 21</t>
  </si>
  <si>
    <t>Kranik trójdrożny z drenem 7 cm z indykatorem położenia</t>
  </si>
  <si>
    <t>Rozmiar  średnica 20-24 długość 80-140 mm</t>
  </si>
  <si>
    <t>Igła j.u. 1,2 x 40 mm a’100 szt.</t>
  </si>
  <si>
    <t>BEZZWROTNE PRÓBKI</t>
  </si>
  <si>
    <t>Rurka tracheostomijna z mankietem uszczelniającym fi 7-fi 9</t>
  </si>
  <si>
    <t>Nasadka z przewodem do pozycji nr 6</t>
  </si>
  <si>
    <t>Stetoskop dwustronny</t>
  </si>
  <si>
    <t xml:space="preserve">Worek na zwłoki (czarny) zamykany na zamek błyskawiczny </t>
  </si>
  <si>
    <t>Komplet a` 4 szt</t>
  </si>
  <si>
    <t>Fl. 10 ml</t>
  </si>
  <si>
    <t>Sprzęt musi byś kompatybilny z żywieniem dojelitowym firmy NUTRICIA</t>
  </si>
  <si>
    <t>Zestaw położniczy typ OB-Kit</t>
  </si>
  <si>
    <t>szt.</t>
  </si>
  <si>
    <t xml:space="preserve">  </t>
  </si>
  <si>
    <r>
      <t>Przyrząd do</t>
    </r>
    <r>
      <rPr>
        <b/>
        <sz val="11"/>
        <color theme="1"/>
        <rFont val="Calibri"/>
        <family val="2"/>
        <charset val="238"/>
        <scheme val="minor"/>
      </rPr>
      <t xml:space="preserve"> szybkiego</t>
    </r>
    <r>
      <rPr>
        <sz val="11"/>
        <color theme="1"/>
        <rFont val="Calibri"/>
        <family val="2"/>
        <charset val="238"/>
        <scheme val="minor"/>
      </rPr>
      <t xml:space="preserve"> przetaczania krwi i preparatów krwi z filtrem, zacisk rolkowy, z odpowietrznikiem końcówka Luer-Lock, komora kroplowa wykonana z tworzywa wolnego PVC, filtr płynu o średnicy oczek 200</t>
    </r>
    <r>
      <rPr>
        <sz val="11"/>
        <color theme="1"/>
        <rFont val="Calibri"/>
        <family val="2"/>
        <charset val="238"/>
      </rPr>
      <t>µ</t>
    </r>
    <r>
      <rPr>
        <sz val="11"/>
        <color theme="1"/>
        <rFont val="Calibri"/>
        <family val="2"/>
        <charset val="238"/>
        <scheme val="minor"/>
      </rPr>
      <t>m , pakowane pojedynczo w rękaw foliowo-papierowy</t>
    </r>
  </si>
  <si>
    <r>
      <t>Przyrząd</t>
    </r>
    <r>
      <rPr>
        <b/>
        <sz val="11"/>
        <color theme="1"/>
        <rFont val="Calibri"/>
        <family val="2"/>
        <charset val="238"/>
        <scheme val="minor"/>
      </rPr>
      <t xml:space="preserve"> bursztynowy</t>
    </r>
    <r>
      <rPr>
        <sz val="11"/>
        <color theme="1"/>
        <rFont val="Calibri"/>
        <family val="2"/>
        <charset val="238"/>
        <scheme val="minor"/>
      </rPr>
      <t xml:space="preserve"> do przetaczania płynów infuzyjnych j.u. igła biorcza wyposażona w szczelny zamykany powietrznik , długa elastyczna komora kroplowa wykonana z tworzywa wolnego od PVC , filtr płynu o średnicy oczek, 15 µm  pakowany pojedynczo w rękaw foliowo-papierowy</t>
    </r>
  </si>
  <si>
    <t>Jałowy opatrunek włókninowy samoprzylepny do mocowania kaniul 6 x 8 cm x 50 szt.</t>
  </si>
  <si>
    <t>Rozmiar Ch 14 długość ramion  50/16</t>
  </si>
  <si>
    <t>Rozmiar Ch 12 długość ramion 30/13</t>
  </si>
  <si>
    <t>Rozmiar Ch 16 długość ramion 50/16</t>
  </si>
  <si>
    <t>Rozmiar Ch 18 długość ramion 50/16</t>
  </si>
  <si>
    <t xml:space="preserve">Rozmiar Ch 30 </t>
  </si>
  <si>
    <t>Rozmiar nr 000/3 cm</t>
  </si>
  <si>
    <t>Maska chirurgiczna z włókniny 3-warstwowa  j. u. z trokami x 50 szt</t>
  </si>
  <si>
    <t>Maska chirurgiczna  z włókniny 3-warstwowa  j. u. z gumkami x 50 szt</t>
  </si>
  <si>
    <t>Czepek damski włókninowy j.u. x 100 szt</t>
  </si>
  <si>
    <t>Czepek męski wiązany j.u. x 100 szt</t>
  </si>
  <si>
    <t>OP.</t>
  </si>
  <si>
    <t>Szkiełka podstawowe z polem do opisu 72,6 x 25.4 mm x 50 szt</t>
  </si>
  <si>
    <t>Rozmiar</t>
  </si>
  <si>
    <t>SZt.</t>
  </si>
  <si>
    <t>1 szt</t>
  </si>
  <si>
    <t>2 szt</t>
  </si>
  <si>
    <t xml:space="preserve">5 szt </t>
  </si>
  <si>
    <t xml:space="preserve">2 szt </t>
  </si>
  <si>
    <t>op</t>
  </si>
  <si>
    <t>Paski wskaźnikowe do sterylizacji tlenkiem etylenu ‘a 500 szt. Musi być zgodne z normami PE-EN 867-1 i ISO 11 140- klasa V</t>
  </si>
  <si>
    <t>Test kontroli zgrzewu -z przeznaczeniem do codziennej kontroli pracy zgrzewarki do opakowań przeznaczonych do sterylizacji para wodną i tlenkiem etylenu.</t>
  </si>
  <si>
    <t xml:space="preserve">Op </t>
  </si>
  <si>
    <t>1 szt.</t>
  </si>
  <si>
    <t>1 Szt.</t>
  </si>
  <si>
    <t>W celu weryfikacji parametrów oferowanych taśm proszę załączyć kartę techniczną wyrobu.</t>
  </si>
  <si>
    <t>Osłonki silikonowe w.u. na ostre narzędzia chirurgiczne x 100 szt (różny kształt)</t>
  </si>
  <si>
    <t>Zadanie 2 PRZYRZĄDY DO PRZETACZANIA.</t>
  </si>
  <si>
    <t>Zadanie 3 Plastry do kaniul i do wkłuć centralnych</t>
  </si>
  <si>
    <t>Zadanie 8 Przedłużenie giętkie j.u.</t>
  </si>
  <si>
    <t>Zadanie 9 Maski twarzowe anestetyczne wielorazowego użytku</t>
  </si>
  <si>
    <t xml:space="preserve">Zadanie 10 Rurki krtaniowe j.u. </t>
  </si>
  <si>
    <t>Zadanie 11 Wyroby różne</t>
  </si>
  <si>
    <t>Zadanie 12 Zestaw do przezskórnej endoskopowej gastrostomii</t>
  </si>
  <si>
    <t>Zadanie 13 Elektrody do czasowej stymulacji serca i introduktory.</t>
  </si>
  <si>
    <t xml:space="preserve">Zadanie 14 Elektrody j.u </t>
  </si>
  <si>
    <t>Zadanie 15 Elektrody w.u.</t>
  </si>
  <si>
    <t xml:space="preserve">Zadanie 16 Taśmy do korekcji wysiłkowego nietrzymania moczu u kobiet </t>
  </si>
  <si>
    <t xml:space="preserve"> 1 szt</t>
  </si>
  <si>
    <t xml:space="preserve">1 szt </t>
  </si>
  <si>
    <t>Papilotom typu OK 11018N-DL</t>
  </si>
  <si>
    <t>Prowadnik nitinolowy w.u.z giętką końcówka typu21535400</t>
  </si>
  <si>
    <t>Olej silikonwy 50 ml</t>
  </si>
  <si>
    <t>Koszyk Dormia typu 160225 GW</t>
  </si>
  <si>
    <t>Papilotom typu OK 1052230DL</t>
  </si>
  <si>
    <t>Bezzwrotne próbki proszę dołączyć do oferty.</t>
  </si>
  <si>
    <t>Wszystkie akcesoria muszą być kompatybilne z duodenoskopem firmy PENTAX</t>
  </si>
  <si>
    <t xml:space="preserve">ROZMIAR 0 BEZ KOŁNIERZA </t>
  </si>
  <si>
    <r>
      <t>Cewnik do podawania tlenu przez nos dla dorosłych j.u. sterylny , wykonany z PCW o jakości medycznej i twardości ok. 76</t>
    </r>
    <r>
      <rPr>
        <sz val="11"/>
        <color theme="1"/>
        <rFont val="Calibri"/>
        <family val="2"/>
        <charset val="238"/>
      </rPr>
      <t>°</t>
    </r>
    <r>
      <rPr>
        <sz val="11"/>
        <color theme="1"/>
        <rFont val="Calibri"/>
        <family val="2"/>
        <charset val="238"/>
        <scheme val="minor"/>
      </rPr>
      <t xml:space="preserve"> i 81°  ShA , przewód tlenowy nie załamujący się ,długość 2100 cm,pakowany w rękaw papierowo-foliowy lub foliowy , na opakowaniu jednostkowym nadrukowany opis w języku polskim</t>
    </r>
  </si>
  <si>
    <t>Przedłużacz do podawania tlenu przez nos , długość 210 cm</t>
  </si>
  <si>
    <t>Rozmiar 14 G 2,2 x 45 mm przepływ 290 ml/min</t>
  </si>
  <si>
    <t>Rozmiar 12 F/70 cm</t>
  </si>
  <si>
    <t>Rozmiar 14 F/70 cm</t>
  </si>
  <si>
    <t>Rozmiar 18 F/70 cm</t>
  </si>
  <si>
    <t>Rozmiar 16 F/70 cm</t>
  </si>
  <si>
    <t xml:space="preserve">Fartuch foliowy </t>
  </si>
  <si>
    <t>Pasta Every 160g</t>
  </si>
  <si>
    <t>LP</t>
  </si>
  <si>
    <t>OPIS PRODUKTU</t>
  </si>
  <si>
    <t>POSTAĆ</t>
  </si>
  <si>
    <t>ROZMIAR</t>
  </si>
  <si>
    <t>ILOŚĆ</t>
  </si>
  <si>
    <t>PODKŁAD</t>
  </si>
  <si>
    <t>1 SZT</t>
  </si>
  <si>
    <t xml:space="preserve">NAZWA </t>
  </si>
  <si>
    <t xml:space="preserve">ZAWARTOŚĆ </t>
  </si>
  <si>
    <t>POSZWA NA KOC J.U.</t>
  </si>
  <si>
    <t xml:space="preserve">POSZEWA NA KOC 160 X 210 CM Z WŁÓKNINY J.U. </t>
  </si>
  <si>
    <t>SZT</t>
  </si>
  <si>
    <t>L</t>
  </si>
  <si>
    <t>Lp.</t>
  </si>
  <si>
    <t>NAZWA ASORTYMANTU</t>
  </si>
  <si>
    <t>5 x 10 cm</t>
  </si>
  <si>
    <t xml:space="preserve">10 x 15 cm </t>
  </si>
  <si>
    <t>Strzykawka j.u. 100 ml z łącznikiem Luer</t>
  </si>
  <si>
    <t>Rozmiar Ch 10</t>
  </si>
  <si>
    <t xml:space="preserve">Rozmiar Ch 12 </t>
  </si>
  <si>
    <t>Rozmiar Ch 14</t>
  </si>
  <si>
    <t>Rozmiar Ch 16</t>
  </si>
  <si>
    <t>5 szt</t>
  </si>
  <si>
    <t>Rozmiar nr 4/11 cm</t>
  </si>
  <si>
    <t>Rozmiar nr 2/8 cm</t>
  </si>
  <si>
    <t xml:space="preserve">Golarka j.u. z podwójnym ostrzem </t>
  </si>
  <si>
    <t>W przypadku oferentów ,którzy w ramach umowy przetargowej dostarczali asortyment tego zadania nie muszą dostarczać próbki.</t>
  </si>
  <si>
    <r>
      <t xml:space="preserve">Paski wskaźnikowe do sterylizacji parą wodna ‘a </t>
    </r>
    <r>
      <rPr>
        <b/>
        <sz val="11"/>
        <color theme="1"/>
        <rFont val="Calibri"/>
        <family val="2"/>
        <charset val="238"/>
        <scheme val="minor"/>
      </rPr>
      <t>100</t>
    </r>
    <r>
      <rPr>
        <sz val="11"/>
        <color theme="1"/>
        <rFont val="Calibri"/>
        <family val="2"/>
        <charset val="238"/>
        <scheme val="minor"/>
      </rPr>
      <t xml:space="preserve"> szt. Musi być zgodne z normami PE-EN 867-1 i ISO 11 140- klasa V</t>
    </r>
  </si>
  <si>
    <t>Etykiety dwukrotnie przylepne bez wskażnika sterylizacji x 750 szt. Kompatybilne z etykietownicą SP Medikal 603.003.0001</t>
  </si>
  <si>
    <t>System do odsysania musi być kompatybilny z posiadanym oprzyrządowaniem Serres</t>
  </si>
  <si>
    <t>n</t>
  </si>
  <si>
    <t>Nakłuwacz palca automatyczny głębokość 2 mm</t>
  </si>
  <si>
    <t xml:space="preserve">Klapki j.u. </t>
  </si>
  <si>
    <t>PODKŁAD NIEPRZEMAKALNY 2-WARSTWOWY 150 X 210 CM</t>
  </si>
  <si>
    <t>PODKŁAD NIEPRZEMAKALNY</t>
  </si>
  <si>
    <t>9.</t>
  </si>
  <si>
    <t>10.</t>
  </si>
  <si>
    <t>Spódniczki do badań ginekologicznych j.u.</t>
  </si>
  <si>
    <t>Para</t>
  </si>
  <si>
    <t>Pętla do polipektomii asymetryczna typumOK3122-G</t>
  </si>
  <si>
    <t>Pętala do polipektomii owalna typu OK342216-g</t>
  </si>
  <si>
    <t>Ustnik do endoskopu wielorazowego użytku</t>
  </si>
  <si>
    <t>Popychacz wielorazowy Fr. 8,5/180 typu 20008001</t>
  </si>
  <si>
    <t>Balon poszerzający do dróg żółciowych typ 2000105</t>
  </si>
  <si>
    <t>Balon  poszerzający do przełyku typu 3411680</t>
  </si>
  <si>
    <t>Wpinana elektroda pasująca do
wielorazowych kleszczyków o
długości 23 cm, z przewodem,
kompaktybilna z system zamykania
naczyń do 7mm włącznie LigaSure,
aktywacja nożna typu LS3091</t>
  </si>
  <si>
    <t>Siatka lekka do zaopatrowywania przepuklin brzusznych i pachwinowych wykonana ze 100% polipropylenu prasowanego termicznie, grubość nici 0,39mm (tolerancja +-1mm), gramatura 50g/m2 ( tolerancja +- 1%)</t>
  </si>
  <si>
    <t>Test biologiczny do sterylizacji tlenkiem etylenu x 100 szt. Muszą spełniać normy ISO 11138 i PE-EN 866</t>
  </si>
  <si>
    <t xml:space="preserve">Stapler okrężny zakrzywiony z łamaną główką i automatycznym dociskiem 28 lub31 </t>
  </si>
  <si>
    <t>Zestaw infuzyjny Terumo -Igła motylkowa 0,7 x 19 mm z drenem zalecanye do krótkich wlewów, igła łatwa do wprowadzenia, elastyczne skrzydełka zapewniają lepszy uchwyt i ułatwiają mocowanie.</t>
  </si>
  <si>
    <t>SZEROKOŚĆ 50 CM X DŁUGOŚĆ 50 M Z PERFORACJĄ C0 50 CM</t>
  </si>
  <si>
    <t>PDKŁAD NIEPRZEMAKALNY 3-WARSTWOWY (DWIE WARSTWY BIBUŁY I 1 WARSTWA FOLII) NA ROLCE</t>
  </si>
  <si>
    <t>PODKŁAD BIBUŁOWY 2-WARSTWOWY NA ROLCE</t>
  </si>
  <si>
    <t>1.</t>
  </si>
  <si>
    <t>12X20CM</t>
  </si>
  <si>
    <t>GĄBKI-MYJKI DO CODZIENNEJ HIGIENY OSOBISTEJ CIAŁA,IMPREGNOWANA MYDŁEM DERMATOLOGICZNYM O NEUTRALNYM PH I HYPOALERGICZNA.</t>
  </si>
  <si>
    <r>
      <t>Cewnik urologiczny z lateksu Pezzer, twardość ok. 35</t>
    </r>
    <r>
      <rPr>
        <b/>
        <sz val="11"/>
        <color theme="1"/>
        <rFont val="Calibri"/>
        <family val="2"/>
        <charset val="238"/>
      </rPr>
      <t>°</t>
    </r>
    <r>
      <rPr>
        <b/>
        <sz val="11"/>
        <color theme="1"/>
        <rFont val="Calibri"/>
        <family val="2"/>
        <charset val="238"/>
        <scheme val="minor"/>
      </rPr>
      <t xml:space="preserve"> ShA , w odcinku dystalnym dwa otwory i opakowania folia-papier, opis na opakowaniu jednostkowym nadrukowany w języku polskim</t>
    </r>
  </si>
  <si>
    <t>Spodenki do kolonoskopii  (GRAMATURA WŁÓKNINY  min 35g/m2)</t>
  </si>
  <si>
    <t>Protezy samorozprężalne do dróg żółciowych, wykonane z nitinolu, wykonane z pojedynczego drutu, z markerami RTG umożliwiajacymi dokładne określenie położenia protezy po rozprężeniu. Fabrycznie zamontowana na giętkim zestawie prowadzącym, gotowym do implantacji po wyjęciu z opakowania. (Aplikator dł.180 cm średnica F 8-9, kompatybilne z prowadnikiem 0,035")</t>
  </si>
  <si>
    <t>WARTOŚĆ BRUTTO</t>
  </si>
  <si>
    <t>STAWKA VAT</t>
  </si>
  <si>
    <t>RAZEM:</t>
  </si>
  <si>
    <t>PRODUCENT, NR KATALOGOWY (O ILE ISTNIEJE)</t>
  </si>
  <si>
    <t>Zadanie 18 Płyn przeciwmgielny do optyk laparoskopowych jałowy j.u.</t>
  </si>
  <si>
    <t>Zadanie 19 Cewnik do HSG, zestaw do cytostomii</t>
  </si>
  <si>
    <t>Zadanie 20 Cewniki do kaniulacji dużych naczyń</t>
  </si>
  <si>
    <t xml:space="preserve">Zadanie 23  Folie operacyjne </t>
  </si>
  <si>
    <t>Zadanie 24 Rękawy i testy do sterylizacji</t>
  </si>
  <si>
    <t>Zadanie 25 Testy do sterylizacji</t>
  </si>
  <si>
    <t>Zadanie 26  Ładunki do staplerów wielorazowego użytku i staplery j.u.</t>
  </si>
  <si>
    <t>Zadanie 29 Worki do upustu krwi</t>
  </si>
  <si>
    <t>Zadanie 30 Ustniki do alkomatu ALCO-SENSOR 4</t>
  </si>
  <si>
    <t>Zadanie 31  Ustniki do alkomatu ALCOTEST  7410 PLUS</t>
  </si>
  <si>
    <t>Zadanie 34 Igły do znieczulenia podpajęczynówkowego</t>
  </si>
  <si>
    <t>Zadanie 35 Końcówki  do odsysania pola operacyjnego.</t>
  </si>
  <si>
    <t>Zadanie 37 Akcesoria endoskopowe do ECPW</t>
  </si>
  <si>
    <t>ZADANIE 38 SPODENKI J.U.</t>
  </si>
  <si>
    <t>ZADANIE 39 POSZWA NA KOC J.U.</t>
  </si>
  <si>
    <t>Zadanie 40 Sprzęt j.u. ginekologiczny</t>
  </si>
  <si>
    <t xml:space="preserve">ZADANIE 41 PODKŁADY OCHRONNE NAKOZETKOWE J.U. </t>
  </si>
  <si>
    <t xml:space="preserve">ZADANIE 42 GĄBKI DO MYCIA PACJENTÓW J.U. </t>
  </si>
  <si>
    <t>Pojemnik na wymiociny z kołnierzem</t>
  </si>
  <si>
    <t>Łącznik kątowy schodkowy do poz a</t>
  </si>
  <si>
    <r>
      <t>Siatka wykonana z polipropylenu z wpleciną niebieska nicią ułatwiającą rozmieszczenie implantu i czterema ramonami o długości ok.17 cm(+/-1 cm).Grubość siatki 0,34 mm (tolerancja +/-1mm)gramatura 28g/m</t>
    </r>
    <r>
      <rPr>
        <sz val="11"/>
        <color theme="1"/>
        <rFont val="Batang"/>
        <family val="1"/>
        <charset val="238"/>
      </rPr>
      <t>²</t>
    </r>
    <r>
      <rPr>
        <sz val="11"/>
        <color theme="1"/>
        <rFont val="Calibri"/>
        <family val="2"/>
        <charset val="238"/>
      </rPr>
      <t>(tolerancja+/-1g/m²)</t>
    </r>
  </si>
  <si>
    <t>Zadanie 33 Aplikator do pobierania płynów z butelek, kranik trójdrożny z drenem, nakłuwacz palca oraz zestaw infuzyjny</t>
  </si>
  <si>
    <t>Przyrządy będą oceniane przez komisję. Weryfikacja obejmie następujące paramenty: 1. płynna regulacja z dobrym dociskiem zacisku rolkowego 2. elastyczna komora kroplowa 3. brak zanieczyszczeń w komorze kroplowej 4. łatwośc wbijania igły biorczej w porty butelek/worków płynów infuzyjnych 5. szczelnośc zestawu w trakcie przetaczania płynów infuzyjnych.</t>
  </si>
  <si>
    <t>Rurki intubacyjne wykonane z termoplastycznego PCW, zapewniające dużą elastyczność, silikonowan, o gładkich ścianach dla ułatwienia intubacji i odsysania, z mankietem niskociśnieniowym o cienkich delikatnych ściankach zapewniających szczelność i minimalizujących powstawanie odleżyn; otwór Marphy’ego o zaokrąglonych krawędziach; gładkie zakończenie rurki; linia RTG na całej długości rurki; znacznik głębokości; opakowanie utrzymujące anatomiczny kształt rurki</t>
  </si>
  <si>
    <t xml:space="preserve">Zadanie 7 Rurki intubacyjne, ustno-gardłowe, filtry </t>
  </si>
  <si>
    <t>Zadanie 6 Kaniule, koreczki, kraniki</t>
  </si>
  <si>
    <t>Zadanie 5 Cewniki do odsysania górnych dróg oddechowych, do tlenu, maski do tlenu, rurki ustno-gardłowe</t>
  </si>
  <si>
    <t>Cewnik do odsysania z górnych dróg oddechowych centralnym otworem o atraumatycznych brzegach i dwoma otworami bocznymi, prosty, powierzchnia satynowa zmrożona wykonane z PCW o jakości medycznej i twardosci 76°  ShA +/- 4°, konektor półprzeźroczysty w kolorze oznaczającym rozmiar cewnika, pakowane pojedynczo folia-papier, opis na opakowaniu jednostkowym nadrukowany w języku polskim</t>
  </si>
  <si>
    <r>
      <t xml:space="preserve">Rurka ustno-gardłowa Guedel’a wykonana z PCW, barwny kod wkładek, gładko zaokrąglone krawędzie, blokada przeciwzagryzieniu, pojedynczo pakowane j.u. </t>
    </r>
    <r>
      <rPr>
        <b/>
        <u/>
        <sz val="11"/>
        <color theme="1"/>
        <rFont val="Calibri"/>
        <family val="2"/>
        <charset val="238"/>
        <scheme val="minor"/>
      </rPr>
      <t>Cały asortyment musi pochodzić od jednego producenta</t>
    </r>
  </si>
  <si>
    <t>Zadanie 4 Cewniki Kehr’a, Nelatona, Foley’a, Tiemanna, do karmienia niemowląt, zgłębniki.</t>
  </si>
  <si>
    <r>
      <t>Cewnik Nelaton’a opakowanie pojedyncze folia-papier, wykonany z PCW o jakości medycznej i twardości ok. 76</t>
    </r>
    <r>
      <rPr>
        <b/>
        <sz val="11"/>
        <color theme="1"/>
        <rFont val="Calibri"/>
        <family val="2"/>
        <charset val="238"/>
      </rPr>
      <t>°</t>
    </r>
    <r>
      <rPr>
        <b/>
        <sz val="11"/>
        <color theme="1"/>
        <rFont val="Calibri"/>
        <family val="2"/>
        <charset val="238"/>
        <scheme val="minor"/>
      </rPr>
      <t>ShA, powierzchnia satynowa „zmrożona”, konektor półprzeźroczysty w kolorze oznaczającym rozmiar cewnika, opis na opakowaniu jednostkowym nadrukowany w języku polskim</t>
    </r>
  </si>
  <si>
    <t>Cewnik urologiczny Tiemann wykonany z PCW o twardości ok. 76° ShA powierzchnia satynowa (”zmrożona) j.u. jałowe, sterylizowane w tlenku etylenu, kolor konektora oznaczający kod średnicy cewnika</t>
  </si>
  <si>
    <t>Dren brzuszny długość 40 cm pięć otworów bocznych, sterylny</t>
  </si>
  <si>
    <t xml:space="preserve">Jałowy opatrunek do mocowania wkłuć centralnych 10x12 cm
Opatrunek przezroczysty, foliowy z ramką, klej bez lateksu.
Opatrunek wodoodporny i nieprzepuszczalny dla cieczy, bakterii i wirusów.
Możliwość utrzymania opatrunku na skórze do 5 dni zgodnie z zaleceniami producenta
</t>
  </si>
  <si>
    <r>
      <t xml:space="preserve">Przyrząd do przetaczania płynów infuzyjnych j.u. igła biorcza wyposażona w szczelny zamykany powietrznik , długa elastyczna komora kroplowa, filtr płynu o średnicy oczek, 15 </t>
    </r>
    <r>
      <rPr>
        <sz val="11"/>
        <color theme="1"/>
        <rFont val="Calibri"/>
        <family val="2"/>
        <charset val="238"/>
      </rPr>
      <t>µ</t>
    </r>
    <r>
      <rPr>
        <sz val="11"/>
        <color theme="1"/>
        <rFont val="Calibri"/>
        <family val="2"/>
        <charset val="238"/>
        <scheme val="minor"/>
      </rPr>
      <t>m pakowany pojedynczo w rękaw foliowo-papierowy</t>
    </r>
  </si>
  <si>
    <r>
      <t>Przyrząd do przetaczania płynów infuzyjnych bez łącznika dodatkowej iniekcji j.u.,</t>
    </r>
    <r>
      <rPr>
        <b/>
        <sz val="11"/>
        <color theme="1"/>
        <rFont val="Calibri"/>
        <family val="2"/>
        <charset val="238"/>
        <scheme val="minor"/>
      </rPr>
      <t xml:space="preserve"> wolny od obecności ftalanów</t>
    </r>
    <r>
      <rPr>
        <sz val="11"/>
        <color theme="1"/>
        <rFont val="Calibri"/>
        <family val="2"/>
        <charset val="238"/>
        <scheme val="minor"/>
      </rPr>
      <t>, igła biorcza wyposażona w szczelny zamykany powietrznik, długa elastyczna komora kroplowa wykonana, filtr płynu o średnicy oczek, 15 µm  pakowany pojedynczo w rękaw foliowo-papierowy</t>
    </r>
  </si>
  <si>
    <t>Strzykawka j.u. korpus wykonany z polipropylenu PP, tołk z polietylenu PE, kontrastujacy umożliwiający dokładną kontrolę wizualną podawanego leku; strzykawka posiada czytelną i niezmywalną skalę; stożek Luer zbieżność 6:100 kompatybilny z igłami j.u.. Położenie stożka: strzykawka 2 ml centrycznie 5ml, 10ml i 20ml koncentrycznie. Kryza na korpusie strzykawki uniemożliwia przypadkowe wysunięcie tłoka, łatwy i płynny przesuw tłoka oraz dobra szczelność między tłokiem i korpusem. Strzykawki jałowe, apirogenne, nietoksyczne .</t>
  </si>
  <si>
    <t>Strzykawka j.u. 50 ml Luer – Lock do pompy infuzyjnej, posiada dwustronną skalę pomiarową, podwójne uszczelnienie tłoka i czterostronne podcięcie tłoczyska w celu instalacji w uchwytach pompy infuzyjnej. Wymagane jest dołączenie oświadczenia producenta o kompatybilności strzykawek z dedykowanymi pompami: Kwapisz i Ascor</t>
  </si>
  <si>
    <t>Cewnik do karmienia niemowląt j.u.  8 CH wykonany z PCW o jakości medycznej i tweardości 76 ShA,powierzchnia satynowana , sterylozowane EO, kolor konektora oznaczający kod średnicy cewnik a, znacznik głębokości lub skala</t>
  </si>
  <si>
    <r>
      <t>Zgłębnik żołądkowy j.u., jałowy z końcówką atraumatyczną i otworami bocznymi, zakończenie zamknięte i zaoblone, cyfrowa podziałka głębokości, wykonane z PCW o jakości medycznej i twardości 76</t>
    </r>
    <r>
      <rPr>
        <b/>
        <sz val="11"/>
        <color theme="1"/>
        <rFont val="Bookman Old Style"/>
        <family val="1"/>
        <charset val="238"/>
      </rPr>
      <t>˚</t>
    </r>
    <r>
      <rPr>
        <b/>
        <sz val="11"/>
        <color theme="1"/>
        <rFont val="Calibri"/>
        <family val="2"/>
        <charset val="238"/>
        <scheme val="minor"/>
      </rPr>
      <t xml:space="preserve"> ShA, konektor półprzeźroczysty w kolorze oznaczającym rozmiar cewnika.</t>
    </r>
  </si>
  <si>
    <t xml:space="preserve">Kaniula do długotrwałych wlewów dożylnych wykonana z biokompatybilnego teflonu FEP, wyposażona w zastawkę antyzwrotną, posiadająca niskociśnieniowy zawór ułatwiający wprowadzanie płynu i jednocześnie zapobiegający jego nawrotowi  </t>
  </si>
  <si>
    <t>Kaniula do długotrwałych wlewów dożylnych wykonana z biokompatybilnego poliuretanu PUR, bez portu bocznego, wyposażona w zastawkę antyzwrotną, posiadająca niskociśnieniowy zawór ułatwiający wprowadzanie płynu i jednocześnie zapobiegający jego nawrotowi</t>
  </si>
  <si>
    <t>Rurki intubacyjne wykonane z termoplastycznego PCW, zapewniające dużą elastyczność, silikonowane, o gładkich ścianach dla ułatwienia intubacji i odydania, otwór marphy`ego o zaokrąglonych krawędziach; gładkie zakończenie rurki; linia RTG na całej długości rurki, znacznik głębokości; opakowanie utrzymujące anatomiczny kształt rurki</t>
  </si>
  <si>
    <t>Filtr oddechowy ,mechaniczny, bakteryjno –wirusowy j.u. ,sterylny skuteczność filtracji bakteryjnej 99,99999% i wirusowej 99,997%, hydrofobowy, membranowy, objętość oddechowa 150-1200 ml, dopuszczona do stosowania u dorosłych i u dzieci, z możliwością monitorowania poziomu CO 2</t>
  </si>
  <si>
    <t>Prowadnica wielorazowego użytku do trudnych intubacji ,elastyczna z  wygiętym końcem; 15 CH długość 60 cm</t>
  </si>
  <si>
    <t>Linie do kapnografu, sterylna, końcówka męsko/męska</t>
  </si>
  <si>
    <t xml:space="preserve">Przedłużenie giętkie gładkie w środku (z kolankiem) 22F/nieruchomy kominek 15F/22 M </t>
  </si>
  <si>
    <t>Ostrze chirurgiczne wykonane z wysokiej jakości stali karbonowej sterylnej j.u., pakowane pojedynczo w aluminiowe saszetki łatwo otwieralne, na ostrzu wygrawerowane numer ostrza i nazwa producenta; na opakowaniu rysunek ostrza w skali 1:1 wymagany jest nadruk nr serii i daty ważności na każdej saszetce.</t>
  </si>
  <si>
    <t>Nabój gazowy do sterylizacji tlenkiem etylenu 134 g typ 4-134 
Oferent musi określić w jaki sposób będzie rozwiązany problem zwrotów opakowań zużytych  (Kaucja)</t>
  </si>
  <si>
    <r>
      <t>Dreny do pojemników Redon, długość 70 cm, muszą być kompatybilne z w/w pozycją;</t>
    </r>
    <r>
      <rPr>
        <b/>
        <u/>
        <sz val="11"/>
        <color theme="1"/>
        <rFont val="Calibri"/>
        <family val="2"/>
        <charset val="238"/>
        <scheme val="minor"/>
      </rPr>
      <t xml:space="preserve"> nie dopuszczamy</t>
    </r>
    <r>
      <rPr>
        <b/>
        <sz val="11"/>
        <color theme="1"/>
        <rFont val="Calibri"/>
        <family val="2"/>
        <charset val="238"/>
        <scheme val="minor"/>
      </rPr>
      <t xml:space="preserve"> drenów zwiniętych w opakowaniu</t>
    </r>
  </si>
  <si>
    <t>Flocare PEG SET – zestaw do przezskórnej endoskopowej gastrostomii Części składowe: A. Poliuretanowy stożkowy łącznik Ch 10 (czarny), Ch 14 (zielony), Ch 18 (czerwony) B. Przezroczysty poliuretanowy zgłębnik o długości 40 cm z pasmem znacznika widoczny m w badaniu RTG z nadrukowanym rozmiarem (jak wyżej) C. Zacisk do regulacji przepływu D. Zacisk zabezpieczający utrzymanie odpowiedniej pozycji zgłębnika E. Silikonowa płytka zewnętrzna do umocowania zgłębnika do powłok brzusznych oraz zabezpieczająca zgłębnik zestawu przed zagięciem uniemożliwiającym przepływ diety F. Silikonowa płytka zewnętrzna wolne od DEHP, sterylne Rozmiar Ch 18/40</t>
  </si>
  <si>
    <t>Elektroda j.u  do czasowej stymulacji serca, zagięta, sterylna, apirogenna, nietoksyczna, wykonana ze specjalnego biokompatybilnego materiału dającego dobry kontrast w zobrazowaniu RTG rozmiar 7 CH</t>
  </si>
  <si>
    <r>
      <t xml:space="preserve">Elektroda j.u. na bazie pianki z czujnikiem pokrytym chlorkiem srebra Ag/AgCl </t>
    </r>
    <r>
      <rPr>
        <sz val="11"/>
        <color theme="1"/>
        <rFont val="Calibri"/>
        <family val="2"/>
        <charset val="238"/>
      </rPr>
      <t>ø</t>
    </r>
    <r>
      <rPr>
        <sz val="11"/>
        <color theme="1"/>
        <rFont val="Calibri"/>
        <family val="2"/>
        <charset val="238"/>
        <scheme val="minor"/>
      </rPr>
      <t xml:space="preserve"> 50 mm, żel stały</t>
    </r>
  </si>
  <si>
    <t>Elektroda j.u. na bazie pianki z czujnikiem pokrytym chlorkiem srebra Ag/AgCl ø 50 mm, żel stały do wykonywania badania Holtera,ze specjalnym wycięciem umożliwiającym przełożenie kabla podczas badań(kabel podczas badań nie zmienia położenia)</t>
  </si>
  <si>
    <t>Elektrody EKG wielorazowego użytku przyssawkowe ø  24 mm, z czujnikiem pokrytym chlorkiem srebra Ag/AgCl</t>
  </si>
  <si>
    <t>Elektroda EKG wielorazowego użytku kończynowa klamrowa z czujnikiem pokrytym chlorkiem srebra Ag/AgCl umieszczony blisko brzegów klamry, elektroda musi mieć kształt i wielkość umożliwiające przeprowadzenie badania u osoby otyłej</t>
  </si>
  <si>
    <t>Taśma do operacyjnego leczenia wysiłkowego nietrzymania moczu u kobiet .Wykonana z 100% monofilamentowego polipropylenu o grubości nici max 0,01 mm, jednorodna, całkowicie niewchłanialna. O wymiarach: długość 450 mm, szerokość 12 mm, grubość do 0,5 mm, gramatura 30 g/m2, wielkość porów nie więcej jak 1,5 x 1,6 mm. Krawędzie zakończone atraumatycznymi pętelkami. Taśma w plastikowej osłonce. Na końcach taśmy długie pętle do przeprowadzenia taśmy.</t>
  </si>
  <si>
    <t>Zadanie 17 Siatki do przepuklin.</t>
  </si>
  <si>
    <t>W przypadku oferentów, którzy w ramach umowy przetargowej dostarczali asortyment tego zadania nie muszą dostarczać próbki.</t>
  </si>
  <si>
    <t>Siatka będzie poddana weryfikacj w zakresie następujących parametrów: Właściwości plastycznych, wielkości oczek, lekkości.</t>
  </si>
  <si>
    <t>Płyn anty-mgielny zapobiegający zaparowaniu, niezawierający alkoholu</t>
  </si>
  <si>
    <t xml:space="preserve">Cewnik do HSG sterylny, j.u., do zastosowania w  histerosonografii oraz histerosalpingografii, rozmiar cewnika 8 F; kateter składa się z cewnika, z umieszczonym na końcu silikonowym balonem uszczelniającym o pojemności 2ml, oraz z trzech łączników: łącznik z odkształcalnym mandrynem, aby ułatwić wprowadzanie katetera, łącznik służący do wprowadzenia kontrastu, oraz łącznik do napełnienia balonu z zaworem zamykającym koniec łącznika
</t>
  </si>
  <si>
    <t>Zestaw do cystostomii 12 F
Zestaw musi zawierać: katater typu Pigtail, igła rozrywalna , kołnierz mocujący, strzykawka 10 ml, skalpel, opaska.</t>
  </si>
  <si>
    <t>Zestaw do kaniulacji dużych naczyń metodą Seldingera.
Zestaw musi posiadać: 1. Ostrą igłę punkcyjną, cienkościenną  18 G/7 cm; 2. Dilatator 7 F;3.Prowadnik w osłonce umożliwiający jednoręczne wprowadzenie, z jedną końcówką miękką typ'J' i druga miękką prostą, rozmiar 0,038"/60 cm;
4. Katater  7F 20 cm wykonany z poliuretanu (apirrogennego, nietrobogennego,mięknącego w temeraturze ciała) z kontrastem RTG i i podziałką umozliwiającą ocenę głębokości wprowadzenia. Elementy katatera połączone przez stopienie. Końcówka katatera miękka zaopatrzona w zacisk odcinający oraz zakończenie do połaczeń LL, ze skrzydełkami mocującymi. Podwójne mocowanie cewnika do skóry; 5. Skalpel; 6. Strzykawka 10 ml z przezroczystym cylindrem i zabezpieczeniem przed całkowitym wysunięciem tłoka. Całość zabezpieczona przed przypadkowym wypadnięciem. Sterylna.</t>
  </si>
  <si>
    <t>Zadanie 21 Worki na mocz, kanki, zestawy do lewatyw, fartuchy, maski i inne .</t>
  </si>
  <si>
    <t>Woreczki do pobierania moczu u niemowląt wykonane PE oraz przylepca akrylowego z anatomicznym wykrojem ułatwiającym aplikację (dziewczynka ), sterylny</t>
  </si>
  <si>
    <t>Woreczki do pobierania moczu u niemowląt wykonane PE oraz przylepca akrylowego z anatomicznym wykrojem ułatwiającym aplikację (chłopiec), sterylny</t>
  </si>
  <si>
    <t>Worek do zbiórki moczu z zaworem typu T, z podziałką, z drenem zakończonym łącznikiem schodkowym i zastawką bezwzrotną, sterylny</t>
  </si>
  <si>
    <t>Zestaw do lewatywy j.u. sterylny</t>
  </si>
  <si>
    <t>Worek stomijny otwarty,  samoprzylepny, przeznaczony zarówno dla pacjentów z kolostomią jak ileostomią, pokryty od spodniej częsci fizeliną, wykonany z foli nie przepuszczającej zapachy.</t>
  </si>
  <si>
    <t>Zadanie 22 Żel do USG papier do EKG, USG, KTG.</t>
  </si>
  <si>
    <t>Folia operacyjna sterylna: bardzo cienka i przezroczysta, o wysokiej przepuszczalności dla pary wodnej, właściwa przylepność, którą zapewnia hypoalergiczny klej akrylowy, rozciągliwa i elastyczna, antystatyczna, matowa i niepalna</t>
  </si>
  <si>
    <t>Papier krepowany dwukolorowy SPC 100 x 100 cm ‘a 250 szt. Do sterylizacji parą wodną gramatura  60 g /m2. Papier musi spełniać normę EN-PN 868 i ISO 11607. Należy przedstawić potwierdzenie zgodności certyfikatów wykonane przez niezależną jednostkę notyfikującą.</t>
  </si>
  <si>
    <t>Rękaw foliowo-papierowy do sterylizacji parą wodną i tlenkiem etylenu wykonany z folii min. pięciowarstwowej, bez nadruków na powierzchniach przeznaczonych do kontaktu z wyrobami sterylizowanymi, zgrzew fabryczny wielokrotny, kierunek otwierania od strony papieru, wskaźnik procesu sterylizacji  (para wodna, tlenek etylenu) umieszczone w obrębie zgrzewu fabrycznego na papierze od strony folii. Opis wskaźników sterylizacji nadrukowany w języku polskim. Napisy i wskaźniki poza przestrzenią pakowania, gramatura min 60 g / m 2. Rękaw musi spełniać normę EN-PN 868.  Należy przedstawić potwierdzenie zgodności certyfikatów wykonane przez niezależną jednostkę notyfikującą. Na rękawie umieszczony numer LOT, rozmiar, kierunek otwierania, znak CE, Folia o wysokiej wytrzymałości na rozerwanie, umożliwiająca łatwą identyfikację zawartości, zapewniająca łatwe i bezpyłowe oddzielenie od papieru. Rękaw zgodny z normą EN – PN 868. Wszystkie rozmiary  od jednego producenta. Opakowanie rolka 200 mb.</t>
  </si>
  <si>
    <t>Zadanie 27 System do  odsysania, zestaw do drenażu klatki piersiowej, zestaw do punkcji opłucnej i jamy otrzewnowej</t>
  </si>
  <si>
    <t xml:space="preserve">Klipsy tytanowe do laparoskopii x 6 szt. Klipsy muszą być kompatybilne z klipsownicą Hemoclip plus.
</t>
  </si>
  <si>
    <t>Wkłady workowe j.u wymienne 2l  Wyposażone w skuteczny filtr przeciwbakteryjny oraz zastawkę hydrofobową zabezpieczające źródło ssania przed zalaniem, pokrywy wkładów wyposażone tylko w jeden króciec przyłączeniowy ( kierunku pacjenta) pokrywy wkładów wyposażone w uchwyt do wygodnego demontażu, króciec przyłączeniowy kątowy, schodkowy, obrotowy dla uniknięcia załamywania drenu, wymiana bez konieczności odłączania próżni, uszczelnienie automatyczne po uruchomieniu ssania</t>
  </si>
  <si>
    <t>Wkłady workowe j.u wymienne 1l
Wyposażone w skuteczny filtr przeciwbakteryjny oraz zastawkę hydrofobową zabezpieczające źródło ssania przed zalaniem, pokrywy wkładów wyposażone tylko w jeden króciec przyłączeniowy (kierunku pacjenta) pokrywy wkładów wyposażone w uchwyt do wygodnego demontażu, króciec przyłączeniowy kątowy, schodkowy, obrotowy dla uniknięcia załamywania drenu, wymiana bez konieczności odłączania próżni, uszczelnienie automatyczne po uruchomieniu ssania</t>
  </si>
  <si>
    <t>Pojemnik wielorazowego użytku 2000 ml przezroczysty, wyskalowany, wyposażony w króciec ssący nie wymagający odłączenia drenu przy zmianie wkładu, króciec schodkowy, obrotowy dla uniknięcia załamania przy zmianie wkładu, możliwość mycia mechanicznego oraz sterylizacji</t>
  </si>
  <si>
    <t>Pojemnik wielorazowego użytku 1000 ml przezroczysty, wyskalowany, kształt płaski, wyposażony w króciec ssący nie wymagający odłączenia drenu przy zmianie wkładu, króciec schodkowy, obrotowy dla uniknięcia załamania przy zmianie wkładu, możliwość mycia mechanicznego oraz sterylizacji</t>
  </si>
  <si>
    <t xml:space="preserve">Zestaw bezpieczny do punkcji opłucnej i jamy otrzewnowej;
Igła Veresa 14 g 120 /150 mm
worek pojemność 2000 ml z kranikiem spustowym,
strzykawka 60 ml Luer-Lock
dren o ddługość 130 cm zakończony końcówką Luer-Lock
</t>
  </si>
  <si>
    <t xml:space="preserve">Zestaw do drenażu klatki piersiowej j.u., jałowy, dwubutlowy:
Butla pojemność: 3000 ml plastik, butle wyposażone skalę pojemnościową i centymetrową;
butla kolekcyjna wyskalowana co 100 ml (możliwość wymiany po jej napełnieniu)
butle złączone szerokim mostkiem zapewniającym stabilizację zestawu,
zestaw zawiera króciec regulacji siły ssania, dren w kierunku pacjenta zakończony łącznikiem schodkowym z portem membranowym do pobierania próbek wydzieliny, dren ten ma wzmocnioną nakładkę spiralną zabezpieczającą przed załamywaniem, uchwyt do zawieszenia na ramie łóżka
</t>
  </si>
  <si>
    <t>Zadanie 28  Układy oddechowe do aparatu do znieczulena typ FABIUS i układ rur do respiratora Savina</t>
  </si>
  <si>
    <t>Układ oddechowy do aparatu do znieczulenia Fabius GS z monitorowaniem to: 2 rury dług. 1,5m, 1 rura dług. min. 0,8 m, trójnik pacjenta z portem luer lock, bezlateksowy worek oddechowy 2l z łącznikiem.</t>
  </si>
  <si>
    <t>Pojemnik do pobierania krwi z igłą biorczą zawierający antykoagulant CPDA-1; dren biorczy z portem</t>
  </si>
  <si>
    <t>Zadanie 32 Protezy do dróg żółciowych, stenty samorozprężalne do przełyku i dróg żółciowych.</t>
  </si>
  <si>
    <t>Proteza dróg żółciowych, wykonana z PE, prosta perforowana, 4 otwory  na jednym i dwa na drugim końcu, po jednym listku na każdym końcu, widoczna w RTG</t>
  </si>
  <si>
    <t>Rozmiar FR 7-8,5 i długość 6, 7,  8, 9, 10, 11, 12, 13, 14 cm</t>
  </si>
  <si>
    <t>Stenty proksymalne przełyku, wykonane z nitinolu, uwalniane od końca proksymalnego i dystalnego, pokryte częściowo silikonem uniemożliwiającym wrastanie tkanek nowotworowych do wnętrza stentu z niepokrytymi końcami zapewniajacymi fiksację, posiadajace markery RTG, pozwalające określić położenie stentu po jego pełnym rozprężęniu.</t>
  </si>
  <si>
    <t xml:space="preserve">Powlekane/niepowlekane długość 40 mm -100 mm, średnica po rozprężeniu 10 mm </t>
  </si>
  <si>
    <r>
      <t xml:space="preserve">Aplikator do wielokrotnego pobierania płynu z butelek z filtrem 0,45 </t>
    </r>
    <r>
      <rPr>
        <sz val="11"/>
        <color theme="1"/>
        <rFont val="Calibri"/>
        <family val="2"/>
        <charset val="238"/>
        <scheme val="minor"/>
      </rPr>
      <t>µm z korkiem zamykającym, zastawką zabezpieczającą przed wylewaniem płynu</t>
    </r>
  </si>
  <si>
    <r>
      <t>Igły do znieczulenia podpajęczynówkowego typ Pencil -Point</t>
    </r>
    <r>
      <rPr>
        <b/>
        <sz val="11"/>
        <color theme="1"/>
        <rFont val="Calibri"/>
        <family val="2"/>
        <charset val="238"/>
        <scheme val="minor"/>
      </rPr>
      <t xml:space="preserve"> 24 G x 90 mm </t>
    </r>
    <r>
      <rPr>
        <sz val="11"/>
        <color theme="1"/>
        <rFont val="Calibri"/>
        <family val="2"/>
        <charset val="238"/>
        <scheme val="minor"/>
      </rPr>
      <t>z igła prowadzącą 20G x 38 mm. Igły muszą posiadać przezroczysty rowkowany uchwyt  umożliwiający wizualizację płynu mózgowo-rdzeniowego</t>
    </r>
  </si>
  <si>
    <r>
      <t xml:space="preserve">Igły do znieczulenia podpajęczynówkowego typ Pencil -Point </t>
    </r>
    <r>
      <rPr>
        <b/>
        <sz val="11"/>
        <color theme="1"/>
        <rFont val="Calibri"/>
        <family val="2"/>
        <charset val="238"/>
        <scheme val="minor"/>
      </rPr>
      <t xml:space="preserve"> 22 G x 90 mm</t>
    </r>
    <r>
      <rPr>
        <sz val="11"/>
        <color theme="1"/>
        <rFont val="Calibri"/>
        <family val="2"/>
        <charset val="238"/>
        <scheme val="minor"/>
      </rPr>
      <t>. Igły muszą posiadać przezroczysty rowkowany uchwyt umożliwiający wizualizację płynu mózgowo-rdzeniowego</t>
    </r>
  </si>
  <si>
    <r>
      <t xml:space="preserve">Igły do znieczulenia podpajęczynówkowego typ Pencil -Point </t>
    </r>
    <r>
      <rPr>
        <b/>
        <sz val="11"/>
        <color theme="1"/>
        <rFont val="Calibri"/>
        <family val="2"/>
        <charset val="238"/>
        <scheme val="minor"/>
      </rPr>
      <t>26 G x 90 mm</t>
    </r>
    <r>
      <rPr>
        <sz val="11"/>
        <color theme="1"/>
        <rFont val="Calibri"/>
        <family val="2"/>
        <charset val="238"/>
        <scheme val="minor"/>
      </rPr>
      <t xml:space="preserve">  z igła prowadzącą 20 G x 38 mm. Igły muszą posiadać przezroczysty rowkowany uchwyt umożliwiający wizualizację płynu mózgowo-rdzeniowego</t>
    </r>
  </si>
  <si>
    <r>
      <t xml:space="preserve">Igły do znieczulenia podpajęczynówkowego typ Pencil -Point  </t>
    </r>
    <r>
      <rPr>
        <b/>
        <sz val="11"/>
        <color theme="1"/>
        <rFont val="Calibri"/>
        <family val="2"/>
        <charset val="238"/>
        <scheme val="minor"/>
      </rPr>
      <t xml:space="preserve">27 G x 90 mm </t>
    </r>
    <r>
      <rPr>
        <sz val="11"/>
        <color theme="1"/>
        <rFont val="Calibri"/>
        <family val="2"/>
        <charset val="238"/>
        <scheme val="minor"/>
      </rPr>
      <t>z igła prowadzącą 22G x 38 mm. Igły muszą posiadać przezźroczysty rowkowany uchwyt  umożliwiający wizualizację płynu mózgowo-rdzeniowego</t>
    </r>
  </si>
  <si>
    <t>Końcówka do odsysania pola operacyjnego z kontrolą siły ssania, śr 8 mm, j.u., jałowa, końcówka standard prosta wykonana z twardego przezroczystego PCW o jakości medycznej, zakończonie atraumatyczne; rączka gwarantująca wygodną pracę; dren z zabezpieczeniem antyzgięciowym (podłużne prążkowanie) i schodkowe zakończenie. Pojedynczo pakowane</t>
  </si>
  <si>
    <t>Końcówka  do odsysania pola operacyjnego typu Pool z końcówką prostą zakończonie atraumatyczne; rączka gwarantująca wygodną pracę; dren z zabezpieczeniem antyzgięciowym (podłużne prążkowanie) i schodkowe zakończenie, z kontrolą siły ssania i drenem 30 Ch/2100mm. Pojedynczo pakowane.</t>
  </si>
  <si>
    <t>Zadanie 36 Osłonki j.u. do Liga sure</t>
  </si>
  <si>
    <t>Zestaw do opaskowania żylaków przełyku, 6-gumkowy typu MBL-01-06</t>
  </si>
  <si>
    <t>Wziernik ginekologiczny rozmiar XS, sterylny</t>
  </si>
  <si>
    <t>Wziernik ginekologiczny rozmiar M, sterylny</t>
  </si>
  <si>
    <r>
      <t xml:space="preserve">Przedłużacz do pomp infuzyjnych, </t>
    </r>
    <r>
      <rPr>
        <b/>
        <sz val="11"/>
        <color theme="1"/>
        <rFont val="Calibri"/>
        <family val="2"/>
        <charset val="238"/>
        <scheme val="minor"/>
      </rPr>
      <t>wolny od obecności ftalanów</t>
    </r>
    <r>
      <rPr>
        <sz val="11"/>
        <color theme="1"/>
        <rFont val="Calibri"/>
        <family val="2"/>
        <charset val="238"/>
        <scheme val="minor"/>
      </rPr>
      <t xml:space="preserve">, dł. 150 cm typu Luer-Lock pakowane rękaw foliowo-papierowy, nadrukowane napisy w języku polskim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</si>
</sst>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charset val="238"/>
      <scheme val="minor"/>
    </font>
    <font>
      <sz val="11"/>
      <color theme="1"/>
      <name val="Calibri"/>
      <family val="2"/>
      <charset val="238"/>
    </font>
    <font>
      <b/>
      <sz val="11"/>
      <color theme="1"/>
      <name val="Calibri"/>
      <family val="2"/>
      <charset val="238"/>
      <scheme val="minor"/>
    </font>
    <font>
      <b/>
      <sz val="14"/>
      <color theme="1"/>
      <name val="Times New Roman"/>
      <family val="1"/>
      <charset val="238"/>
    </font>
    <font>
      <sz val="11"/>
      <color indexed="8"/>
      <name val="Czcionka tekstu podstawowego"/>
      <family val="2"/>
      <charset val="238"/>
    </font>
    <font>
      <sz val="11"/>
      <color rgb="FF000000"/>
      <name val="Calibri"/>
      <family val="2"/>
      <charset val="238"/>
    </font>
    <font>
      <b/>
      <sz val="11"/>
      <color theme="1"/>
      <name val="Calibri"/>
      <family val="2"/>
      <charset val="238"/>
    </font>
    <font>
      <b/>
      <sz val="11"/>
      <color theme="1"/>
      <name val="Bookman Old Style"/>
      <family val="1"/>
      <charset val="238"/>
    </font>
    <font>
      <b/>
      <u/>
      <sz val="11"/>
      <color theme="1"/>
      <name val="Calibri"/>
      <family val="2"/>
      <charset val="238"/>
      <scheme val="minor"/>
    </font>
    <font>
      <sz val="11"/>
      <color theme="1"/>
      <name val="Batang"/>
      <family val="1"/>
      <charset val="23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cellStyleXfs>
  <cellXfs count="142">
    <xf numFmtId="0" fontId="0" fillId="0" borderId="0" xfId="0"/>
    <xf numFmtId="0" fontId="0" fillId="0" borderId="0" xfId="0" applyAlignment="1"/>
    <xf numFmtId="0" fontId="0" fillId="0" borderId="0" xfId="0" applyAlignment="1">
      <alignment wrapText="1"/>
    </xf>
    <xf numFmtId="0" fontId="0" fillId="0" borderId="0" xfId="0" applyAlignment="1">
      <alignment vertical="top" wrapText="1"/>
    </xf>
    <xf numFmtId="0" fontId="2" fillId="0" borderId="0" xfId="0" applyFont="1" applyAlignment="1"/>
    <xf numFmtId="0" fontId="2" fillId="0" borderId="0" xfId="0" applyFont="1"/>
    <xf numFmtId="0" fontId="0" fillId="0" borderId="0" xfId="0" applyAlignment="1">
      <alignment horizontal="right"/>
    </xf>
    <xf numFmtId="0" fontId="3" fillId="0" borderId="0" xfId="0" applyFont="1"/>
    <xf numFmtId="0" fontId="2" fillId="0" borderId="0" xfId="0" applyFont="1" applyAlignment="1">
      <alignment wrapText="1"/>
    </xf>
    <xf numFmtId="0" fontId="0" fillId="0" borderId="0" xfId="0" applyAlignment="1">
      <alignment horizontal="center" vertical="center"/>
    </xf>
    <xf numFmtId="0" fontId="0" fillId="0" borderId="0" xfId="0" applyBorder="1"/>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wrapText="1"/>
    </xf>
    <xf numFmtId="0" fontId="0" fillId="0" borderId="0" xfId="0" applyFill="1" applyBorder="1"/>
    <xf numFmtId="0" fontId="0" fillId="0" borderId="0" xfId="0" applyFont="1"/>
    <xf numFmtId="0" fontId="0" fillId="0" borderId="0" xfId="0" applyAlignment="1">
      <alignment horizontal="left" vertical="top"/>
    </xf>
    <xf numFmtId="0" fontId="0" fillId="0" borderId="0" xfId="0" applyAlignment="1">
      <alignment horizontal="center" vertical="center"/>
    </xf>
    <xf numFmtId="0" fontId="2"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Font="1" applyFill="1" applyBorder="1" applyAlignment="1">
      <alignment horizont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xf>
    <xf numFmtId="0" fontId="0" fillId="0" borderId="0" xfId="0" applyFont="1" applyFill="1" applyBorder="1" applyAlignment="1">
      <alignment horizontal="left" vertical="top" wrapText="1"/>
    </xf>
    <xf numFmtId="0" fontId="0" fillId="0" borderId="0" xfId="0" applyFont="1" applyFill="1" applyBorder="1" applyAlignment="1">
      <alignment wrapText="1"/>
    </xf>
    <xf numFmtId="0" fontId="0" fillId="0" borderId="0" xfId="0" applyAlignment="1">
      <alignment horizontal="center" vertical="center"/>
    </xf>
    <xf numFmtId="0" fontId="0" fillId="0" borderId="0" xfId="0" applyAlignment="1">
      <alignment horizontal="center" vertical="center"/>
    </xf>
    <xf numFmtId="0" fontId="0" fillId="0" borderId="0" xfId="0" applyBorder="1" applyAlignment="1">
      <alignment vertical="top"/>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Font="1" applyBorder="1" applyAlignment="1">
      <alignment horizontal="left" vertical="top" wrapText="1"/>
    </xf>
    <xf numFmtId="0" fontId="0" fillId="0" borderId="0" xfId="0" applyBorder="1" applyAlignment="1">
      <alignment vertical="top" wrapText="1"/>
    </xf>
    <xf numFmtId="0" fontId="0" fillId="0" borderId="0" xfId="0" applyBorder="1" applyAlignment="1">
      <alignment horizontal="center" vertical="center"/>
    </xf>
    <xf numFmtId="0" fontId="0" fillId="0" borderId="0" xfId="0" applyBorder="1" applyAlignment="1">
      <alignment wrapText="1"/>
    </xf>
    <xf numFmtId="4" fontId="0" fillId="0" borderId="0" xfId="0" applyNumberFormat="1"/>
    <xf numFmtId="0" fontId="0" fillId="0" borderId="0" xfId="0" applyFill="1"/>
    <xf numFmtId="0" fontId="0" fillId="0" borderId="0" xfId="0" applyAlignment="1"/>
    <xf numFmtId="0" fontId="3" fillId="0" borderId="0" xfId="0" applyFont="1" applyFill="1"/>
    <xf numFmtId="0" fontId="0" fillId="0" borderId="0" xfId="0" applyBorder="1" applyAlignment="1">
      <alignment horizontal="center"/>
    </xf>
    <xf numFmtId="0" fontId="0" fillId="0" borderId="7" xfId="0" applyBorder="1" applyAlignment="1">
      <alignment horizontal="center" vertical="center"/>
    </xf>
    <xf numFmtId="0" fontId="2" fillId="0" borderId="1" xfId="0" applyFont="1" applyBorder="1" applyAlignment="1">
      <alignment horizontal="center" vertical="center"/>
    </xf>
    <xf numFmtId="0" fontId="0" fillId="0" borderId="4"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0" xfId="0" applyFont="1" applyBorder="1" applyAlignment="1">
      <alignment horizontal="center" wrapText="1"/>
    </xf>
    <xf numFmtId="0" fontId="2" fillId="0" borderId="0" xfId="0" applyFont="1" applyBorder="1" applyAlignment="1">
      <alignment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4" fontId="0" fillId="0" borderId="1" xfId="0" applyNumberFormat="1" applyBorder="1" applyAlignment="1">
      <alignment horizontal="center" vertical="center" wrapText="1"/>
    </xf>
    <xf numFmtId="9" fontId="0" fillId="0" borderId="1" xfId="0" applyNumberFormat="1" applyFill="1" applyBorder="1" applyAlignment="1">
      <alignment horizontal="center" vertical="center" wrapText="1"/>
    </xf>
    <xf numFmtId="0" fontId="0" fillId="0" borderId="0" xfId="0" applyAlignment="1">
      <alignment horizontal="center" wrapText="1"/>
    </xf>
    <xf numFmtId="0" fontId="2" fillId="0" borderId="0" xfId="0" applyFont="1" applyBorder="1" applyAlignment="1">
      <alignment horizontal="center" vertical="center" wrapText="1"/>
    </xf>
    <xf numFmtId="4" fontId="0" fillId="0" borderId="1" xfId="0" applyNumberFormat="1" applyFill="1" applyBorder="1" applyAlignment="1">
      <alignment horizontal="center" vertical="center" wrapText="1"/>
    </xf>
    <xf numFmtId="0" fontId="0" fillId="0" borderId="0" xfId="0" applyAlignment="1">
      <alignment horizontal="center" vertical="center" wrapText="1"/>
    </xf>
    <xf numFmtId="0" fontId="2" fillId="2" borderId="0" xfId="0" applyFont="1" applyFill="1" applyAlignment="1">
      <alignment horizontal="center" vertical="center"/>
    </xf>
    <xf numFmtId="0" fontId="0" fillId="0" borderId="7" xfId="0" applyBorder="1" applyAlignment="1">
      <alignment horizontal="center" vertical="center" wrapText="1"/>
    </xf>
    <xf numFmtId="0" fontId="0" fillId="0" borderId="0" xfId="0" applyBorder="1" applyAlignment="1">
      <alignment horizontal="center" vertical="center" wrapText="1"/>
    </xf>
    <xf numFmtId="4" fontId="0" fillId="0" borderId="2" xfId="0" applyNumberFormat="1" applyBorder="1" applyAlignment="1">
      <alignment horizontal="center" vertical="center" wrapText="1"/>
    </xf>
    <xf numFmtId="4" fontId="0" fillId="0" borderId="3" xfId="0" applyNumberFormat="1" applyBorder="1" applyAlignment="1">
      <alignment horizontal="center" vertical="center" wrapText="1"/>
    </xf>
    <xf numFmtId="4" fontId="0" fillId="0" borderId="1" xfId="0" applyNumberFormat="1" applyBorder="1" applyAlignment="1">
      <alignment horizontal="center" vertical="center"/>
    </xf>
    <xf numFmtId="0" fontId="0" fillId="0" borderId="1" xfId="0" applyBorder="1" applyAlignment="1">
      <alignment horizontal="left" wrapText="1"/>
    </xf>
    <xf numFmtId="4" fontId="0" fillId="0" borderId="0" xfId="0" applyNumberFormat="1" applyAlignment="1">
      <alignment wrapText="1"/>
    </xf>
    <xf numFmtId="3" fontId="0" fillId="0" borderId="1" xfId="0" applyNumberFormat="1" applyBorder="1" applyAlignment="1">
      <alignment horizontal="center" vertical="center" wrapText="1"/>
    </xf>
    <xf numFmtId="0" fontId="2" fillId="2" borderId="0" xfId="0" applyFont="1" applyFill="1" applyAlignment="1">
      <alignment horizontal="center" wrapText="1"/>
    </xf>
    <xf numFmtId="0" fontId="0" fillId="0" borderId="7" xfId="0" applyFill="1" applyBorder="1" applyAlignment="1">
      <alignment horizontal="center" vertical="center" wrapText="1"/>
    </xf>
    <xf numFmtId="4" fontId="0" fillId="0" borderId="0" xfId="0" applyNumberFormat="1" applyBorder="1" applyAlignment="1">
      <alignment horizontal="center" vertical="center" wrapText="1"/>
    </xf>
    <xf numFmtId="0" fontId="0" fillId="0" borderId="0" xfId="0" applyFill="1" applyAlignment="1">
      <alignment wrapText="1"/>
    </xf>
    <xf numFmtId="0" fontId="0" fillId="0" borderId="7" xfId="0" applyFill="1" applyBorder="1" applyAlignment="1">
      <alignment wrapText="1"/>
    </xf>
    <xf numFmtId="0" fontId="0" fillId="0" borderId="0" xfId="0" applyFill="1" applyBorder="1" applyAlignment="1">
      <alignment wrapText="1"/>
    </xf>
    <xf numFmtId="0" fontId="0" fillId="0" borderId="0" xfId="0" applyAlignment="1">
      <alignment horizontal="right" wrapText="1"/>
    </xf>
    <xf numFmtId="0" fontId="0" fillId="0" borderId="4" xfId="0" applyBorder="1" applyAlignment="1">
      <alignment wrapText="1"/>
    </xf>
    <xf numFmtId="0" fontId="2" fillId="2" borderId="0" xfId="0" applyFont="1" applyFill="1" applyAlignment="1">
      <alignment horizontal="center" vertical="center" wrapText="1"/>
    </xf>
    <xf numFmtId="9" fontId="0" fillId="0" borderId="1" xfId="0" applyNumberFormat="1" applyBorder="1" applyAlignment="1">
      <alignment horizontal="center" vertical="center" wrapText="1"/>
    </xf>
    <xf numFmtId="0" fontId="0" fillId="0" borderId="0" xfId="0" applyFont="1" applyFill="1" applyAlignment="1">
      <alignment wrapText="1"/>
    </xf>
    <xf numFmtId="4" fontId="2" fillId="0" borderId="1" xfId="0" applyNumberFormat="1" applyFont="1" applyBorder="1" applyAlignment="1">
      <alignment horizontal="center" vertical="center" wrapText="1"/>
    </xf>
    <xf numFmtId="4" fontId="0" fillId="0" borderId="7" xfId="0" applyNumberFormat="1" applyFill="1" applyBorder="1" applyAlignment="1">
      <alignment horizontal="center" vertical="center" wrapText="1"/>
    </xf>
    <xf numFmtId="9" fontId="0" fillId="0" borderId="1" xfId="0" applyNumberFormat="1" applyBorder="1" applyAlignment="1">
      <alignment horizontal="center" vertical="center"/>
    </xf>
    <xf numFmtId="0" fontId="0" fillId="0" borderId="7"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left" wrapText="1"/>
    </xf>
    <xf numFmtId="0" fontId="0" fillId="0" borderId="0" xfId="0" applyFont="1" applyBorder="1" applyAlignment="1">
      <alignment horizontal="center" wrapText="1"/>
    </xf>
    <xf numFmtId="4"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Alignment="1">
      <alignment horizontal="center" vertical="center" wrapText="1"/>
    </xf>
    <xf numFmtId="0" fontId="2" fillId="0" borderId="8" xfId="0" applyFont="1" applyBorder="1" applyAlignment="1">
      <alignment horizontal="center" vertical="center" wrapText="1"/>
    </xf>
    <xf numFmtId="4" fontId="0" fillId="0" borderId="8" xfId="0" applyNumberFormat="1" applyBorder="1" applyAlignment="1">
      <alignment horizontal="center" vertical="center" wrapText="1"/>
    </xf>
    <xf numFmtId="0" fontId="0" fillId="0" borderId="6" xfId="0" applyBorder="1" applyAlignment="1">
      <alignment horizontal="center" vertical="center" wrapText="1"/>
    </xf>
    <xf numFmtId="9" fontId="0" fillId="0" borderId="1" xfId="0" applyNumberFormat="1" applyFont="1" applyBorder="1" applyAlignment="1">
      <alignment horizontal="center" vertical="center" wrapText="1"/>
    </xf>
    <xf numFmtId="0" fontId="0" fillId="0" borderId="7" xfId="0" applyFont="1" applyFill="1" applyBorder="1" applyAlignment="1">
      <alignment horizontal="center" vertical="center" wrapText="1"/>
    </xf>
    <xf numFmtId="0" fontId="2" fillId="0" borderId="1" xfId="0" applyFont="1" applyBorder="1" applyAlignment="1">
      <alignment horizontal="left" vertical="top" wrapText="1"/>
    </xf>
    <xf numFmtId="0" fontId="0" fillId="0" borderId="0" xfId="0" applyFont="1" applyAlignment="1">
      <alignment wrapText="1"/>
    </xf>
    <xf numFmtId="0" fontId="0" fillId="0" borderId="7" xfId="0" applyFon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ont="1" applyFill="1" applyBorder="1" applyAlignment="1">
      <alignment horizontal="left" wrapText="1"/>
    </xf>
    <xf numFmtId="0" fontId="0" fillId="0" borderId="1" xfId="0" applyFont="1" applyFill="1" applyBorder="1" applyAlignment="1">
      <alignment horizontal="left" vertical="top" wrapText="1"/>
    </xf>
    <xf numFmtId="0" fontId="2" fillId="0" borderId="0" xfId="0" applyFont="1" applyFill="1" applyAlignment="1">
      <alignment wrapText="1"/>
    </xf>
    <xf numFmtId="4" fontId="0" fillId="0" borderId="7" xfId="0" applyNumberFormat="1" applyBorder="1" applyAlignment="1">
      <alignment horizontal="center" vertical="center" wrapText="1"/>
    </xf>
    <xf numFmtId="9" fontId="0" fillId="0" borderId="4" xfId="0" applyNumberFormat="1" applyBorder="1" applyAlignment="1">
      <alignment horizontal="center" vertical="center" wrapText="1"/>
    </xf>
    <xf numFmtId="4" fontId="0" fillId="0" borderId="8" xfId="0" applyNumberFormat="1" applyFill="1" applyBorder="1" applyAlignment="1">
      <alignment horizontal="center" vertical="center" wrapText="1"/>
    </xf>
    <xf numFmtId="0" fontId="0" fillId="0" borderId="7" xfId="0" applyBorder="1" applyAlignment="1">
      <alignment horizontal="left" wrapText="1"/>
    </xf>
    <xf numFmtId="0" fontId="5" fillId="0" borderId="1" xfId="0" applyFont="1" applyBorder="1" applyAlignment="1">
      <alignment horizontal="center" vertical="center" wrapText="1"/>
    </xf>
    <xf numFmtId="0" fontId="2" fillId="0" borderId="5"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5" xfId="0" applyFont="1" applyBorder="1" applyAlignment="1">
      <alignment horizontal="left" wrapText="1"/>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0" xfId="0" applyFont="1" applyAlignment="1"/>
    <xf numFmtId="0" fontId="0" fillId="0" borderId="0" xfId="0" applyAlignment="1"/>
    <xf numFmtId="0" fontId="2" fillId="2" borderId="0" xfId="0" applyFont="1" applyFill="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vertical="center" wrapText="1"/>
    </xf>
    <xf numFmtId="0" fontId="2" fillId="2" borderId="0" xfId="0" applyFont="1" applyFill="1" applyAlignment="1">
      <alignment wrapText="1"/>
    </xf>
    <xf numFmtId="0" fontId="0" fillId="0" borderId="0" xfId="0" applyAlignment="1">
      <alignment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0" xfId="0" applyFont="1" applyAlignment="1">
      <alignment horizontal="center" wrapText="1"/>
    </xf>
    <xf numFmtId="0" fontId="0" fillId="0" borderId="5" xfId="0" applyBorder="1" applyAlignment="1">
      <alignment horizontal="left" vertical="center" wrapText="1"/>
    </xf>
    <xf numFmtId="0" fontId="2" fillId="0" borderId="0" xfId="0" applyFont="1" applyFill="1" applyAlignment="1">
      <alignment horizontal="center" wrapText="1"/>
    </xf>
  </cellXfs>
  <cellStyles count="2">
    <cellStyle name="Excel Built-in Normal" xfId="1"/>
    <cellStyle name="Normalny"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2" workbookViewId="0">
      <selection activeCell="B28" sqref="B28"/>
    </sheetView>
  </sheetViews>
  <sheetFormatPr defaultRowHeight="15"/>
  <cols>
    <col min="2" max="2" width="60.140625" customWidth="1"/>
    <col min="4" max="4" width="32.7109375" customWidth="1"/>
    <col min="5" max="5" width="14.7109375" customWidth="1"/>
    <col min="6" max="6" width="13.85546875" customWidth="1"/>
    <col min="7" max="7" width="16" customWidth="1"/>
    <col min="8" max="8" width="11.28515625" customWidth="1"/>
    <col min="9" max="9" width="16" customWidth="1"/>
    <col min="10" max="10" width="15.5703125" customWidth="1"/>
  </cols>
  <sheetData>
    <row r="1" spans="1:10">
      <c r="A1" s="112" t="s">
        <v>123</v>
      </c>
      <c r="B1" s="112"/>
      <c r="C1" s="112"/>
      <c r="D1" s="2"/>
      <c r="E1" s="2"/>
      <c r="F1" s="2"/>
      <c r="G1" s="2"/>
      <c r="H1" s="2"/>
      <c r="I1" s="2"/>
      <c r="J1" s="2"/>
    </row>
    <row r="2" spans="1:10" ht="45" customHeight="1">
      <c r="A2" s="47" t="s">
        <v>4</v>
      </c>
      <c r="B2" s="47" t="s">
        <v>3</v>
      </c>
      <c r="C2" s="47" t="s">
        <v>0</v>
      </c>
      <c r="D2" s="47" t="s">
        <v>24</v>
      </c>
      <c r="E2" s="47" t="s">
        <v>1</v>
      </c>
      <c r="F2" s="47" t="s">
        <v>2</v>
      </c>
      <c r="G2" s="50" t="s">
        <v>312</v>
      </c>
      <c r="H2" s="47" t="s">
        <v>311</v>
      </c>
      <c r="I2" s="51" t="s">
        <v>182</v>
      </c>
      <c r="J2" s="50" t="s">
        <v>314</v>
      </c>
    </row>
    <row r="3" spans="1:10" ht="15" customHeight="1">
      <c r="A3" s="46">
        <v>1</v>
      </c>
      <c r="B3" s="114" t="s">
        <v>5</v>
      </c>
      <c r="C3" s="115"/>
      <c r="D3" s="115"/>
      <c r="E3" s="115"/>
      <c r="F3" s="115"/>
      <c r="G3" s="115"/>
      <c r="H3" s="115"/>
      <c r="I3" s="115"/>
      <c r="J3" s="116"/>
    </row>
    <row r="4" spans="1:10">
      <c r="A4" s="47" t="s">
        <v>52</v>
      </c>
      <c r="B4" s="33" t="s">
        <v>6</v>
      </c>
      <c r="C4" s="47" t="s">
        <v>7</v>
      </c>
      <c r="D4" s="47">
        <v>70</v>
      </c>
      <c r="E4" s="52"/>
      <c r="F4" s="52">
        <f>D4*E4</f>
        <v>0</v>
      </c>
      <c r="G4" s="53">
        <v>0.08</v>
      </c>
      <c r="H4" s="52">
        <f>ROUND(F4*1.08,2)</f>
        <v>0</v>
      </c>
      <c r="I4" s="47"/>
      <c r="J4" s="47"/>
    </row>
    <row r="5" spans="1:10">
      <c r="A5" s="47" t="s">
        <v>53</v>
      </c>
      <c r="B5" s="33" t="s">
        <v>8</v>
      </c>
      <c r="C5" s="47" t="s">
        <v>7</v>
      </c>
      <c r="D5" s="47">
        <v>8</v>
      </c>
      <c r="E5" s="52"/>
      <c r="F5" s="52">
        <f t="shared" ref="F5:F10" si="0">D5*E5</f>
        <v>0</v>
      </c>
      <c r="G5" s="53">
        <v>0.08</v>
      </c>
      <c r="H5" s="52">
        <f t="shared" ref="H5:H10" si="1">ROUND(F5*1.08,2)</f>
        <v>0</v>
      </c>
      <c r="I5" s="47"/>
      <c r="J5" s="47"/>
    </row>
    <row r="6" spans="1:10">
      <c r="A6" s="47" t="s">
        <v>54</v>
      </c>
      <c r="B6" s="33" t="s">
        <v>9</v>
      </c>
      <c r="C6" s="47" t="s">
        <v>7</v>
      </c>
      <c r="D6" s="47">
        <v>38</v>
      </c>
      <c r="E6" s="52"/>
      <c r="F6" s="52">
        <f t="shared" si="0"/>
        <v>0</v>
      </c>
      <c r="G6" s="53">
        <v>0.08</v>
      </c>
      <c r="H6" s="52">
        <f t="shared" si="1"/>
        <v>0</v>
      </c>
      <c r="I6" s="47"/>
      <c r="J6" s="47"/>
    </row>
    <row r="7" spans="1:10">
      <c r="A7" s="47" t="s">
        <v>55</v>
      </c>
      <c r="B7" s="33" t="s">
        <v>10</v>
      </c>
      <c r="C7" s="47" t="s">
        <v>7</v>
      </c>
      <c r="D7" s="47">
        <v>115</v>
      </c>
      <c r="E7" s="52"/>
      <c r="F7" s="52">
        <f t="shared" si="0"/>
        <v>0</v>
      </c>
      <c r="G7" s="53">
        <v>0.08</v>
      </c>
      <c r="H7" s="52">
        <f t="shared" si="1"/>
        <v>0</v>
      </c>
      <c r="I7" s="47"/>
      <c r="J7" s="47"/>
    </row>
    <row r="8" spans="1:10">
      <c r="A8" s="47" t="s">
        <v>56</v>
      </c>
      <c r="B8" s="33" t="s">
        <v>11</v>
      </c>
      <c r="C8" s="47" t="s">
        <v>7</v>
      </c>
      <c r="D8" s="47">
        <v>76</v>
      </c>
      <c r="E8" s="52"/>
      <c r="F8" s="52">
        <f t="shared" si="0"/>
        <v>0</v>
      </c>
      <c r="G8" s="53">
        <v>0.08</v>
      </c>
      <c r="H8" s="52">
        <f t="shared" si="1"/>
        <v>0</v>
      </c>
      <c r="I8" s="47"/>
      <c r="J8" s="47"/>
    </row>
    <row r="9" spans="1:10">
      <c r="A9" s="47" t="s">
        <v>57</v>
      </c>
      <c r="B9" s="33" t="s">
        <v>12</v>
      </c>
      <c r="C9" s="47" t="s">
        <v>7</v>
      </c>
      <c r="D9" s="47">
        <v>350</v>
      </c>
      <c r="E9" s="52"/>
      <c r="F9" s="52">
        <f t="shared" si="0"/>
        <v>0</v>
      </c>
      <c r="G9" s="53">
        <v>0.08</v>
      </c>
      <c r="H9" s="52">
        <f t="shared" si="1"/>
        <v>0</v>
      </c>
      <c r="I9" s="47"/>
      <c r="J9" s="47"/>
    </row>
    <row r="10" spans="1:10" ht="15" customHeight="1">
      <c r="A10" s="47" t="s">
        <v>115</v>
      </c>
      <c r="B10" s="33" t="s">
        <v>181</v>
      </c>
      <c r="C10" s="47" t="s">
        <v>7</v>
      </c>
      <c r="D10" s="47">
        <v>230</v>
      </c>
      <c r="E10" s="52"/>
      <c r="F10" s="52">
        <f t="shared" si="0"/>
        <v>0</v>
      </c>
      <c r="G10" s="53">
        <v>0.08</v>
      </c>
      <c r="H10" s="52">
        <f t="shared" si="1"/>
        <v>0</v>
      </c>
      <c r="I10" s="47"/>
      <c r="J10" s="47"/>
    </row>
    <row r="11" spans="1:10" ht="15" customHeight="1">
      <c r="A11" s="113">
        <v>2</v>
      </c>
      <c r="B11" s="117" t="s">
        <v>351</v>
      </c>
      <c r="C11" s="118"/>
      <c r="D11" s="118"/>
      <c r="E11" s="118"/>
      <c r="F11" s="118"/>
      <c r="G11" s="118"/>
      <c r="H11" s="118"/>
      <c r="I11" s="118"/>
      <c r="J11" s="119"/>
    </row>
    <row r="12" spans="1:10">
      <c r="A12" s="113"/>
      <c r="B12" s="120"/>
      <c r="C12" s="121"/>
      <c r="D12" s="121"/>
      <c r="E12" s="121"/>
      <c r="F12" s="121"/>
      <c r="G12" s="121"/>
      <c r="H12" s="121"/>
      <c r="I12" s="121"/>
      <c r="J12" s="122"/>
    </row>
    <row r="13" spans="1:10">
      <c r="A13" s="113"/>
      <c r="B13" s="123"/>
      <c r="C13" s="124"/>
      <c r="D13" s="124"/>
      <c r="E13" s="124"/>
      <c r="F13" s="124"/>
      <c r="G13" s="124"/>
      <c r="H13" s="124"/>
      <c r="I13" s="124"/>
      <c r="J13" s="125"/>
    </row>
    <row r="14" spans="1:10">
      <c r="A14" s="47" t="s">
        <v>52</v>
      </c>
      <c r="B14" s="33" t="s">
        <v>13</v>
      </c>
      <c r="C14" s="47" t="s">
        <v>7</v>
      </c>
      <c r="D14" s="47">
        <v>220</v>
      </c>
      <c r="E14" s="52"/>
      <c r="F14" s="52">
        <f>D14*E14</f>
        <v>0</v>
      </c>
      <c r="G14" s="53">
        <v>0.08</v>
      </c>
      <c r="H14" s="52">
        <f t="shared" ref="H14:H28" si="2">ROUND(F14*1.08,2)</f>
        <v>0</v>
      </c>
      <c r="I14" s="51" t="s">
        <v>210</v>
      </c>
      <c r="J14" s="47"/>
    </row>
    <row r="15" spans="1:10">
      <c r="A15" s="47" t="s">
        <v>53</v>
      </c>
      <c r="B15" s="33" t="s">
        <v>14</v>
      </c>
      <c r="C15" s="47" t="s">
        <v>7</v>
      </c>
      <c r="D15" s="47">
        <v>225</v>
      </c>
      <c r="E15" s="52"/>
      <c r="F15" s="52">
        <f t="shared" ref="F15:F17" si="3">D15*E15</f>
        <v>0</v>
      </c>
      <c r="G15" s="53">
        <v>0.08</v>
      </c>
      <c r="H15" s="52">
        <f t="shared" si="2"/>
        <v>0</v>
      </c>
      <c r="I15" s="51" t="s">
        <v>210</v>
      </c>
      <c r="J15" s="47"/>
    </row>
    <row r="16" spans="1:10" ht="16.5" customHeight="1">
      <c r="A16" s="47" t="s">
        <v>54</v>
      </c>
      <c r="B16" s="33" t="s">
        <v>15</v>
      </c>
      <c r="C16" s="47" t="s">
        <v>7</v>
      </c>
      <c r="D16" s="47">
        <v>130</v>
      </c>
      <c r="E16" s="52"/>
      <c r="F16" s="52">
        <f t="shared" si="3"/>
        <v>0</v>
      </c>
      <c r="G16" s="53">
        <v>0.08</v>
      </c>
      <c r="H16" s="52">
        <f t="shared" si="2"/>
        <v>0</v>
      </c>
      <c r="I16" s="51" t="s">
        <v>210</v>
      </c>
      <c r="J16" s="47"/>
    </row>
    <row r="17" spans="1:11" s="16" customFormat="1" ht="17.25" customHeight="1">
      <c r="A17" s="47" t="s">
        <v>55</v>
      </c>
      <c r="B17" s="33" t="s">
        <v>16</v>
      </c>
      <c r="C17" s="47" t="s">
        <v>7</v>
      </c>
      <c r="D17" s="47">
        <v>300</v>
      </c>
      <c r="E17" s="52"/>
      <c r="F17" s="52">
        <f t="shared" si="3"/>
        <v>0</v>
      </c>
      <c r="G17" s="53">
        <v>0.08</v>
      </c>
      <c r="H17" s="52">
        <f t="shared" si="2"/>
        <v>0</v>
      </c>
      <c r="I17" s="51" t="s">
        <v>210</v>
      </c>
      <c r="J17" s="47"/>
    </row>
    <row r="18" spans="1:11" ht="90">
      <c r="A18" s="47">
        <v>3</v>
      </c>
      <c r="B18" s="33" t="s">
        <v>352</v>
      </c>
      <c r="C18" s="47" t="s">
        <v>7</v>
      </c>
      <c r="D18" s="47">
        <v>1000</v>
      </c>
      <c r="E18" s="52"/>
      <c r="F18" s="52">
        <f>D18*E18</f>
        <v>0</v>
      </c>
      <c r="G18" s="53">
        <v>0.08</v>
      </c>
      <c r="H18" s="52">
        <f t="shared" si="2"/>
        <v>0</v>
      </c>
      <c r="I18" s="47"/>
      <c r="J18" s="47"/>
      <c r="K18" s="38"/>
    </row>
    <row r="19" spans="1:11" ht="90">
      <c r="A19" s="47">
        <v>4</v>
      </c>
      <c r="B19" s="33" t="s">
        <v>116</v>
      </c>
      <c r="C19" s="47" t="s">
        <v>17</v>
      </c>
      <c r="D19" s="47">
        <v>85</v>
      </c>
      <c r="E19" s="52"/>
      <c r="F19" s="52">
        <f t="shared" ref="F19:F28" si="4">D19*E19</f>
        <v>0</v>
      </c>
      <c r="G19" s="53">
        <v>0.08</v>
      </c>
      <c r="H19" s="52">
        <f t="shared" si="2"/>
        <v>0</v>
      </c>
      <c r="I19" s="47"/>
      <c r="J19" s="47"/>
    </row>
    <row r="20" spans="1:11">
      <c r="A20" s="47">
        <v>5</v>
      </c>
      <c r="B20" s="33" t="s">
        <v>18</v>
      </c>
      <c r="C20" s="47" t="s">
        <v>17</v>
      </c>
      <c r="D20" s="47">
        <v>300</v>
      </c>
      <c r="E20" s="52"/>
      <c r="F20" s="52">
        <f t="shared" si="4"/>
        <v>0</v>
      </c>
      <c r="G20" s="53">
        <v>0.08</v>
      </c>
      <c r="H20" s="52">
        <f t="shared" si="2"/>
        <v>0</v>
      </c>
      <c r="I20" s="47"/>
      <c r="J20" s="47"/>
    </row>
    <row r="21" spans="1:11" ht="30">
      <c r="A21" s="47">
        <v>6</v>
      </c>
      <c r="B21" s="33" t="s">
        <v>19</v>
      </c>
      <c r="C21" s="47" t="s">
        <v>20</v>
      </c>
      <c r="D21" s="47">
        <v>440</v>
      </c>
      <c r="E21" s="52"/>
      <c r="F21" s="52">
        <f t="shared" si="4"/>
        <v>0</v>
      </c>
      <c r="G21" s="53">
        <v>0.08</v>
      </c>
      <c r="H21" s="52">
        <f t="shared" si="2"/>
        <v>0</v>
      </c>
      <c r="I21" s="47"/>
      <c r="J21" s="47"/>
    </row>
    <row r="22" spans="1:11">
      <c r="A22" s="47">
        <v>7</v>
      </c>
      <c r="B22" s="33" t="s">
        <v>269</v>
      </c>
      <c r="C22" s="47" t="s">
        <v>17</v>
      </c>
      <c r="D22" s="47">
        <v>120</v>
      </c>
      <c r="E22" s="52"/>
      <c r="F22" s="52">
        <f t="shared" si="4"/>
        <v>0</v>
      </c>
      <c r="G22" s="53">
        <v>0.08</v>
      </c>
      <c r="H22" s="52">
        <f t="shared" si="2"/>
        <v>0</v>
      </c>
      <c r="I22" s="47"/>
      <c r="J22" s="47"/>
    </row>
    <row r="23" spans="1:11" ht="30">
      <c r="A23" s="47">
        <v>8</v>
      </c>
      <c r="B23" s="33" t="s">
        <v>21</v>
      </c>
      <c r="C23" s="47" t="s">
        <v>17</v>
      </c>
      <c r="D23" s="47">
        <v>200</v>
      </c>
      <c r="E23" s="52"/>
      <c r="F23" s="52">
        <f t="shared" si="4"/>
        <v>0</v>
      </c>
      <c r="G23" s="53">
        <v>0.08</v>
      </c>
      <c r="H23" s="52">
        <f t="shared" si="2"/>
        <v>0</v>
      </c>
      <c r="I23" s="47"/>
      <c r="J23" s="47"/>
    </row>
    <row r="24" spans="1:11" ht="75">
      <c r="A24" s="47">
        <v>9</v>
      </c>
      <c r="B24" s="33" t="s">
        <v>194</v>
      </c>
      <c r="C24" s="47" t="s">
        <v>17</v>
      </c>
      <c r="D24" s="47">
        <v>650</v>
      </c>
      <c r="E24" s="52"/>
      <c r="F24" s="52">
        <f t="shared" si="4"/>
        <v>0</v>
      </c>
      <c r="G24" s="53">
        <v>0.08</v>
      </c>
      <c r="H24" s="52">
        <f t="shared" si="2"/>
        <v>0</v>
      </c>
      <c r="I24" s="47"/>
      <c r="J24" s="47"/>
    </row>
    <row r="25" spans="1:11" ht="66.75" customHeight="1">
      <c r="A25" s="47">
        <v>10</v>
      </c>
      <c r="B25" s="33" t="s">
        <v>193</v>
      </c>
      <c r="C25" s="47" t="s">
        <v>22</v>
      </c>
      <c r="D25" s="47">
        <v>650</v>
      </c>
      <c r="E25" s="52"/>
      <c r="F25" s="52">
        <f t="shared" si="4"/>
        <v>0</v>
      </c>
      <c r="G25" s="53">
        <v>0.08</v>
      </c>
      <c r="H25" s="52">
        <f t="shared" si="2"/>
        <v>0</v>
      </c>
      <c r="I25" s="47"/>
      <c r="J25" s="47"/>
    </row>
    <row r="26" spans="1:11" ht="45">
      <c r="A26" s="47">
        <v>11</v>
      </c>
      <c r="B26" s="33" t="s">
        <v>23</v>
      </c>
      <c r="C26" s="47" t="s">
        <v>17</v>
      </c>
      <c r="D26" s="47">
        <v>1000</v>
      </c>
      <c r="E26" s="52"/>
      <c r="F26" s="52">
        <f t="shared" si="4"/>
        <v>0</v>
      </c>
      <c r="G26" s="53">
        <v>0.08</v>
      </c>
      <c r="H26" s="52">
        <f t="shared" si="2"/>
        <v>0</v>
      </c>
      <c r="I26" s="47"/>
      <c r="J26" s="47"/>
    </row>
    <row r="27" spans="1:11" ht="45">
      <c r="A27" s="47">
        <v>12</v>
      </c>
      <c r="B27" s="33" t="s">
        <v>117</v>
      </c>
      <c r="C27" s="47" t="s">
        <v>17</v>
      </c>
      <c r="D27" s="47">
        <v>200</v>
      </c>
      <c r="E27" s="52"/>
      <c r="F27" s="52">
        <f t="shared" si="4"/>
        <v>0</v>
      </c>
      <c r="G27" s="53">
        <v>0.08</v>
      </c>
      <c r="H27" s="52">
        <f t="shared" si="2"/>
        <v>0</v>
      </c>
      <c r="I27" s="47"/>
      <c r="J27" s="47"/>
    </row>
    <row r="28" spans="1:11" ht="45">
      <c r="A28" s="47">
        <v>13</v>
      </c>
      <c r="B28" s="33" t="s">
        <v>416</v>
      </c>
      <c r="C28" s="47" t="s">
        <v>17</v>
      </c>
      <c r="D28" s="47">
        <v>200</v>
      </c>
      <c r="E28" s="52"/>
      <c r="F28" s="61">
        <f t="shared" si="4"/>
        <v>0</v>
      </c>
      <c r="G28" s="53">
        <v>0.08</v>
      </c>
      <c r="H28" s="62">
        <f t="shared" si="2"/>
        <v>0</v>
      </c>
      <c r="I28" s="47"/>
      <c r="J28" s="45"/>
    </row>
    <row r="29" spans="1:11">
      <c r="A29" s="2"/>
      <c r="B29" s="48"/>
      <c r="C29" s="49"/>
      <c r="D29" s="55"/>
      <c r="E29" s="46" t="s">
        <v>313</v>
      </c>
      <c r="F29" s="56">
        <f>SUM(F14:F28,F4:F10)</f>
        <v>0</v>
      </c>
      <c r="G29" s="60"/>
      <c r="H29" s="56">
        <f>SUM(H14:H28,H4:H10)</f>
        <v>0</v>
      </c>
      <c r="I29" s="60"/>
      <c r="J29" s="57"/>
    </row>
    <row r="30" spans="1:11">
      <c r="B30" s="42"/>
      <c r="C30" s="10"/>
      <c r="D30" s="10"/>
    </row>
    <row r="32" spans="1:11">
      <c r="B32" s="58" t="s">
        <v>240</v>
      </c>
    </row>
  </sheetData>
  <mergeCells count="4">
    <mergeCell ref="A1:C1"/>
    <mergeCell ref="A11:A13"/>
    <mergeCell ref="B3:J3"/>
    <mergeCell ref="B11:J1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B3" sqref="B3:B5"/>
    </sheetView>
  </sheetViews>
  <sheetFormatPr defaultRowHeight="15"/>
  <cols>
    <col min="2" max="2" width="34.85546875" customWidth="1"/>
    <col min="4" max="4" width="25" customWidth="1"/>
    <col min="5" max="5" width="14.5703125" customWidth="1"/>
    <col min="6" max="6" width="15" customWidth="1"/>
    <col min="7" max="7" width="18.28515625" customWidth="1"/>
    <col min="8" max="9" width="15.140625" customWidth="1"/>
  </cols>
  <sheetData>
    <row r="1" spans="1:10">
      <c r="A1" s="112" t="s">
        <v>226</v>
      </c>
      <c r="B1" s="112"/>
      <c r="C1" s="112"/>
      <c r="D1" s="1"/>
    </row>
    <row r="2" spans="1:10" ht="49.5" customHeight="1">
      <c r="A2" s="47" t="s">
        <v>4</v>
      </c>
      <c r="B2" s="47" t="s">
        <v>3</v>
      </c>
      <c r="C2" s="47" t="s">
        <v>0</v>
      </c>
      <c r="D2" s="47" t="s">
        <v>24</v>
      </c>
      <c r="E2" s="47" t="s">
        <v>1</v>
      </c>
      <c r="F2" s="47" t="s">
        <v>2</v>
      </c>
      <c r="G2" s="47" t="s">
        <v>312</v>
      </c>
      <c r="H2" s="47" t="s">
        <v>311</v>
      </c>
      <c r="I2" s="50" t="s">
        <v>314</v>
      </c>
      <c r="J2" s="2"/>
    </row>
    <row r="3" spans="1:10">
      <c r="A3" s="47">
        <v>1</v>
      </c>
      <c r="B3" s="33" t="s">
        <v>130</v>
      </c>
      <c r="C3" s="47" t="s">
        <v>17</v>
      </c>
      <c r="D3" s="47">
        <v>3</v>
      </c>
      <c r="E3" s="52"/>
      <c r="F3" s="52">
        <f>D3*E3</f>
        <v>0</v>
      </c>
      <c r="G3" s="76">
        <v>0.08</v>
      </c>
      <c r="H3" s="52">
        <f>ROUND(F3*1.08,2)</f>
        <v>0</v>
      </c>
      <c r="I3" s="30"/>
      <c r="J3" s="2"/>
    </row>
    <row r="4" spans="1:10">
      <c r="A4" s="47">
        <v>2</v>
      </c>
      <c r="B4" s="33" t="s">
        <v>88</v>
      </c>
      <c r="C4" s="47" t="s">
        <v>17</v>
      </c>
      <c r="D4" s="47">
        <v>5</v>
      </c>
      <c r="E4" s="52"/>
      <c r="F4" s="52">
        <f t="shared" ref="F4:F5" si="0">D4*E4</f>
        <v>0</v>
      </c>
      <c r="G4" s="76">
        <v>0.08</v>
      </c>
      <c r="H4" s="52">
        <f t="shared" ref="H4:H5" si="1">ROUND(F4*1.08,2)</f>
        <v>0</v>
      </c>
      <c r="I4" s="30"/>
      <c r="J4" s="2"/>
    </row>
    <row r="5" spans="1:10">
      <c r="A5" s="47">
        <v>3</v>
      </c>
      <c r="B5" s="33" t="s">
        <v>89</v>
      </c>
      <c r="C5" s="47" t="s">
        <v>17</v>
      </c>
      <c r="D5" s="47">
        <v>5</v>
      </c>
      <c r="E5" s="52"/>
      <c r="F5" s="52">
        <f t="shared" si="0"/>
        <v>0</v>
      </c>
      <c r="G5" s="76">
        <v>0.08</v>
      </c>
      <c r="H5" s="52">
        <f t="shared" si="1"/>
        <v>0</v>
      </c>
      <c r="I5" s="30"/>
      <c r="J5" s="2"/>
    </row>
    <row r="6" spans="1:10">
      <c r="A6" s="2"/>
      <c r="B6" s="2"/>
      <c r="C6" s="2"/>
      <c r="D6" s="2"/>
      <c r="E6" s="46" t="s">
        <v>313</v>
      </c>
      <c r="F6" s="52">
        <f>SUM(F3:F5)</f>
        <v>0</v>
      </c>
      <c r="G6" s="59"/>
      <c r="H6" s="52">
        <f>SUM(H3:H5)</f>
        <v>0</v>
      </c>
      <c r="I6" s="2"/>
      <c r="J6" s="2"/>
    </row>
    <row r="7" spans="1:10">
      <c r="A7" s="2"/>
      <c r="B7" s="2"/>
      <c r="C7" s="2"/>
      <c r="D7" s="2"/>
      <c r="E7" s="2"/>
      <c r="F7" s="2"/>
      <c r="G7" s="37"/>
      <c r="H7" s="2"/>
      <c r="I7" s="2"/>
      <c r="J7" s="2"/>
    </row>
  </sheetData>
  <mergeCells count="1">
    <mergeCell ref="A1:C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opLeftCell="A4" workbookViewId="0">
      <selection activeCell="E37" sqref="E37"/>
    </sheetView>
  </sheetViews>
  <sheetFormatPr defaultRowHeight="15"/>
  <cols>
    <col min="2" max="2" width="45.140625" customWidth="1"/>
    <col min="3" max="3" width="7" customWidth="1"/>
    <col min="4" max="4" width="24.140625" customWidth="1"/>
    <col min="5" max="5" width="13.5703125" customWidth="1"/>
    <col min="6" max="6" width="14.7109375" customWidth="1"/>
    <col min="7" max="7" width="12.85546875" customWidth="1"/>
    <col min="8" max="8" width="12" customWidth="1"/>
    <col min="9" max="9" width="16.42578125" customWidth="1"/>
    <col min="10" max="10" width="15.28515625" customWidth="1"/>
  </cols>
  <sheetData>
    <row r="1" spans="1:10">
      <c r="A1" s="112" t="s">
        <v>227</v>
      </c>
      <c r="B1" s="112"/>
      <c r="C1" s="112"/>
      <c r="D1" s="2"/>
      <c r="E1" s="2"/>
      <c r="F1" s="2"/>
      <c r="G1" s="2"/>
      <c r="H1" s="2"/>
      <c r="I1" s="2"/>
      <c r="J1" s="2"/>
    </row>
    <row r="2" spans="1:10" ht="51.75" customHeight="1">
      <c r="A2" s="47" t="s">
        <v>4</v>
      </c>
      <c r="B2" s="47" t="s">
        <v>3</v>
      </c>
      <c r="C2" s="47" t="s">
        <v>0</v>
      </c>
      <c r="D2" s="47" t="s">
        <v>24</v>
      </c>
      <c r="E2" s="47" t="s">
        <v>1</v>
      </c>
      <c r="F2" s="47" t="s">
        <v>2</v>
      </c>
      <c r="G2" s="47" t="s">
        <v>312</v>
      </c>
      <c r="H2" s="47" t="s">
        <v>311</v>
      </c>
      <c r="I2" s="51" t="s">
        <v>182</v>
      </c>
      <c r="J2" s="50" t="s">
        <v>314</v>
      </c>
    </row>
    <row r="3" spans="1:10">
      <c r="A3" s="47">
        <v>1</v>
      </c>
      <c r="B3" s="33" t="s">
        <v>90</v>
      </c>
      <c r="C3" s="47" t="s">
        <v>17</v>
      </c>
      <c r="D3" s="47">
        <v>80</v>
      </c>
      <c r="E3" s="52"/>
      <c r="F3" s="52">
        <f>D3*E3</f>
        <v>0</v>
      </c>
      <c r="G3" s="76">
        <v>0.08</v>
      </c>
      <c r="H3" s="52">
        <f>ROUND(F3*1.08,2)</f>
        <v>0</v>
      </c>
      <c r="I3" s="47"/>
      <c r="J3" s="47"/>
    </row>
    <row r="4" spans="1:10">
      <c r="A4" s="47">
        <v>2</v>
      </c>
      <c r="B4" s="33" t="s">
        <v>91</v>
      </c>
      <c r="C4" s="47" t="s">
        <v>17</v>
      </c>
      <c r="D4" s="47">
        <v>40</v>
      </c>
      <c r="E4" s="52"/>
      <c r="F4" s="52">
        <f>D4*E4</f>
        <v>0</v>
      </c>
      <c r="G4" s="76">
        <v>0.08</v>
      </c>
      <c r="H4" s="52">
        <f>ROUND(F4*1.08,2)</f>
        <v>0</v>
      </c>
      <c r="I4" s="47"/>
      <c r="J4" s="47"/>
    </row>
    <row r="5" spans="1:10" ht="33" customHeight="1">
      <c r="A5" s="46">
        <v>3</v>
      </c>
      <c r="B5" s="114" t="s">
        <v>362</v>
      </c>
      <c r="C5" s="115"/>
      <c r="D5" s="115"/>
      <c r="E5" s="115"/>
      <c r="F5" s="115"/>
      <c r="G5" s="115"/>
      <c r="H5" s="115"/>
      <c r="I5" s="115"/>
      <c r="J5" s="116"/>
    </row>
    <row r="6" spans="1:10">
      <c r="A6" s="47" t="s">
        <v>52</v>
      </c>
      <c r="B6" s="33" t="s">
        <v>92</v>
      </c>
      <c r="C6" s="47" t="s">
        <v>7</v>
      </c>
      <c r="D6" s="47">
        <v>45</v>
      </c>
      <c r="E6" s="52"/>
      <c r="F6" s="52">
        <f t="shared" ref="F6:F13" si="0">D6*E6</f>
        <v>0</v>
      </c>
      <c r="G6" s="76">
        <v>0.08</v>
      </c>
      <c r="H6" s="52">
        <f>ROUND(F6*1.08,2)</f>
        <v>0</v>
      </c>
      <c r="I6" s="47"/>
      <c r="J6" s="47"/>
    </row>
    <row r="7" spans="1:10">
      <c r="A7" s="47">
        <v>4</v>
      </c>
      <c r="B7" s="33" t="s">
        <v>131</v>
      </c>
      <c r="C7" s="47" t="s">
        <v>17</v>
      </c>
      <c r="D7" s="47">
        <v>920</v>
      </c>
      <c r="E7" s="52"/>
      <c r="F7" s="52">
        <f t="shared" si="0"/>
        <v>0</v>
      </c>
      <c r="G7" s="76">
        <v>0.23</v>
      </c>
      <c r="H7" s="52">
        <f>ROUND(F7*1.23,2)</f>
        <v>0</v>
      </c>
      <c r="I7" s="47"/>
      <c r="J7" s="47"/>
    </row>
    <row r="8" spans="1:10">
      <c r="A8" s="47">
        <v>5</v>
      </c>
      <c r="B8" s="33" t="s">
        <v>93</v>
      </c>
      <c r="C8" s="47" t="s">
        <v>17</v>
      </c>
      <c r="D8" s="47">
        <v>70</v>
      </c>
      <c r="E8" s="52"/>
      <c r="F8" s="52">
        <f t="shared" si="0"/>
        <v>0</v>
      </c>
      <c r="G8" s="76">
        <v>0.23</v>
      </c>
      <c r="H8" s="52">
        <f t="shared" ref="H8:H9" si="1">ROUND(F8*1.23,2)</f>
        <v>0</v>
      </c>
      <c r="I8" s="47"/>
      <c r="J8" s="47"/>
    </row>
    <row r="9" spans="1:10">
      <c r="A9" s="47">
        <v>6</v>
      </c>
      <c r="B9" s="33" t="s">
        <v>94</v>
      </c>
      <c r="C9" s="47" t="s">
        <v>17</v>
      </c>
      <c r="D9" s="47">
        <v>600</v>
      </c>
      <c r="E9" s="52"/>
      <c r="F9" s="52">
        <f t="shared" si="0"/>
        <v>0</v>
      </c>
      <c r="G9" s="76">
        <v>0.23</v>
      </c>
      <c r="H9" s="52">
        <f t="shared" si="1"/>
        <v>0</v>
      </c>
      <c r="I9" s="47"/>
      <c r="J9" s="47"/>
    </row>
    <row r="10" spans="1:10">
      <c r="A10" s="47">
        <v>7</v>
      </c>
      <c r="B10" s="33" t="s">
        <v>95</v>
      </c>
      <c r="C10" s="47" t="s">
        <v>7</v>
      </c>
      <c r="D10" s="47">
        <v>50</v>
      </c>
      <c r="E10" s="52"/>
      <c r="F10" s="52">
        <f t="shared" si="0"/>
        <v>0</v>
      </c>
      <c r="G10" s="76">
        <v>0.08</v>
      </c>
      <c r="H10" s="52">
        <f>ROUND(F10*1.08,2)</f>
        <v>0</v>
      </c>
      <c r="I10" s="47"/>
      <c r="J10" s="47"/>
    </row>
    <row r="11" spans="1:10" ht="75">
      <c r="A11" s="47">
        <v>8</v>
      </c>
      <c r="B11" s="33" t="s">
        <v>363</v>
      </c>
      <c r="C11" s="47" t="s">
        <v>132</v>
      </c>
      <c r="D11" s="47">
        <v>48</v>
      </c>
      <c r="E11" s="52"/>
      <c r="F11" s="52">
        <f t="shared" si="0"/>
        <v>0</v>
      </c>
      <c r="G11" s="76">
        <v>0.08</v>
      </c>
      <c r="H11" s="52">
        <f t="shared" ref="H11:H13" si="2">ROUND(F11*1.08,2)</f>
        <v>0</v>
      </c>
      <c r="I11" s="47"/>
      <c r="J11" s="47"/>
    </row>
    <row r="12" spans="1:10" ht="30">
      <c r="A12" s="47">
        <v>9</v>
      </c>
      <c r="B12" s="33" t="s">
        <v>133</v>
      </c>
      <c r="C12" s="47" t="s">
        <v>7</v>
      </c>
      <c r="D12" s="47">
        <v>52</v>
      </c>
      <c r="E12" s="52"/>
      <c r="F12" s="52">
        <f t="shared" si="0"/>
        <v>0</v>
      </c>
      <c r="G12" s="76">
        <v>0.08</v>
      </c>
      <c r="H12" s="52">
        <f t="shared" si="2"/>
        <v>0</v>
      </c>
      <c r="I12" s="47"/>
      <c r="J12" s="47"/>
    </row>
    <row r="13" spans="1:10">
      <c r="A13" s="47">
        <v>10</v>
      </c>
      <c r="B13" s="33" t="s">
        <v>97</v>
      </c>
      <c r="C13" s="47" t="s">
        <v>17</v>
      </c>
      <c r="D13" s="47">
        <v>300</v>
      </c>
      <c r="E13" s="52"/>
      <c r="F13" s="52">
        <f t="shared" si="0"/>
        <v>0</v>
      </c>
      <c r="G13" s="76">
        <v>0.08</v>
      </c>
      <c r="H13" s="52">
        <f t="shared" si="2"/>
        <v>0</v>
      </c>
      <c r="I13" s="47"/>
      <c r="J13" s="47"/>
    </row>
    <row r="14" spans="1:10" ht="18.75" customHeight="1">
      <c r="A14" s="46">
        <v>11</v>
      </c>
      <c r="B14" s="114" t="s">
        <v>364</v>
      </c>
      <c r="C14" s="115"/>
      <c r="D14" s="115"/>
      <c r="E14" s="115"/>
      <c r="F14" s="115"/>
      <c r="G14" s="115"/>
      <c r="H14" s="115"/>
      <c r="I14" s="115"/>
      <c r="J14" s="116"/>
    </row>
    <row r="15" spans="1:10">
      <c r="A15" s="47" t="s">
        <v>52</v>
      </c>
      <c r="B15" s="33" t="s">
        <v>246</v>
      </c>
      <c r="C15" s="47" t="s">
        <v>17</v>
      </c>
      <c r="D15" s="47">
        <v>10</v>
      </c>
      <c r="E15" s="52"/>
      <c r="F15" s="52">
        <f t="shared" ref="F15:F29" si="3">D15*E15</f>
        <v>0</v>
      </c>
      <c r="G15" s="76">
        <v>0.08</v>
      </c>
      <c r="H15" s="52">
        <f t="shared" ref="H15:H22" si="4">ROUND(F15*1.08,2)</f>
        <v>0</v>
      </c>
      <c r="I15" s="47"/>
      <c r="J15" s="47"/>
    </row>
    <row r="16" spans="1:10">
      <c r="A16" s="47" t="s">
        <v>53</v>
      </c>
      <c r="B16" s="33" t="s">
        <v>247</v>
      </c>
      <c r="C16" s="47" t="s">
        <v>17</v>
      </c>
      <c r="D16" s="47">
        <v>30</v>
      </c>
      <c r="E16" s="52"/>
      <c r="F16" s="52">
        <f t="shared" si="3"/>
        <v>0</v>
      </c>
      <c r="G16" s="76">
        <v>0.08</v>
      </c>
      <c r="H16" s="52">
        <f t="shared" si="4"/>
        <v>0</v>
      </c>
      <c r="I16" s="47"/>
      <c r="J16" s="47"/>
    </row>
    <row r="17" spans="1:10">
      <c r="A17" s="47" t="s">
        <v>54</v>
      </c>
      <c r="B17" s="33" t="s">
        <v>249</v>
      </c>
      <c r="C17" s="47" t="s">
        <v>17</v>
      </c>
      <c r="D17" s="47">
        <v>150</v>
      </c>
      <c r="E17" s="52"/>
      <c r="F17" s="52">
        <f t="shared" si="3"/>
        <v>0</v>
      </c>
      <c r="G17" s="76">
        <v>0.08</v>
      </c>
      <c r="H17" s="52">
        <f t="shared" si="4"/>
        <v>0</v>
      </c>
      <c r="I17" s="51" t="s">
        <v>210</v>
      </c>
      <c r="J17" s="47"/>
    </row>
    <row r="18" spans="1:10">
      <c r="A18" s="47" t="s">
        <v>55</v>
      </c>
      <c r="B18" s="33" t="s">
        <v>248</v>
      </c>
      <c r="C18" s="47" t="s">
        <v>17</v>
      </c>
      <c r="D18" s="47">
        <v>60</v>
      </c>
      <c r="E18" s="52"/>
      <c r="F18" s="52">
        <f t="shared" si="3"/>
        <v>0</v>
      </c>
      <c r="G18" s="76">
        <v>0.08</v>
      </c>
      <c r="H18" s="52">
        <f t="shared" si="4"/>
        <v>0</v>
      </c>
      <c r="I18" s="47"/>
      <c r="J18" s="47"/>
    </row>
    <row r="19" spans="1:10">
      <c r="A19" s="47">
        <v>12</v>
      </c>
      <c r="B19" s="33" t="s">
        <v>98</v>
      </c>
      <c r="C19" s="47" t="s">
        <v>17</v>
      </c>
      <c r="D19" s="47">
        <v>240</v>
      </c>
      <c r="E19" s="52"/>
      <c r="F19" s="52">
        <f t="shared" si="3"/>
        <v>0</v>
      </c>
      <c r="G19" s="76">
        <v>0.08</v>
      </c>
      <c r="H19" s="52">
        <f t="shared" si="4"/>
        <v>0</v>
      </c>
      <c r="I19" s="47"/>
      <c r="J19" s="47"/>
    </row>
    <row r="20" spans="1:10" ht="30">
      <c r="A20" s="47">
        <v>13</v>
      </c>
      <c r="B20" s="33" t="s">
        <v>99</v>
      </c>
      <c r="C20" s="47" t="s">
        <v>17</v>
      </c>
      <c r="D20" s="47">
        <v>420</v>
      </c>
      <c r="E20" s="52"/>
      <c r="F20" s="52">
        <f t="shared" si="3"/>
        <v>0</v>
      </c>
      <c r="G20" s="76">
        <v>0.08</v>
      </c>
      <c r="H20" s="52">
        <f t="shared" si="4"/>
        <v>0</v>
      </c>
      <c r="I20" s="51" t="s">
        <v>210</v>
      </c>
      <c r="J20" s="47"/>
    </row>
    <row r="21" spans="1:10">
      <c r="A21" s="47">
        <v>14</v>
      </c>
      <c r="B21" s="33" t="s">
        <v>134</v>
      </c>
      <c r="C21" s="47" t="s">
        <v>7</v>
      </c>
      <c r="D21" s="47">
        <v>12</v>
      </c>
      <c r="E21" s="52"/>
      <c r="F21" s="52">
        <f t="shared" si="3"/>
        <v>0</v>
      </c>
      <c r="G21" s="76">
        <v>0.08</v>
      </c>
      <c r="H21" s="52">
        <f t="shared" si="4"/>
        <v>0</v>
      </c>
      <c r="I21" s="47"/>
      <c r="J21" s="47"/>
    </row>
    <row r="22" spans="1:10" ht="30">
      <c r="A22" s="47">
        <v>15</v>
      </c>
      <c r="B22" s="33" t="s">
        <v>137</v>
      </c>
      <c r="C22" s="47" t="s">
        <v>7</v>
      </c>
      <c r="D22" s="47">
        <v>25</v>
      </c>
      <c r="E22" s="52"/>
      <c r="F22" s="52">
        <f t="shared" si="3"/>
        <v>0</v>
      </c>
      <c r="G22" s="76">
        <v>0.08</v>
      </c>
      <c r="H22" s="52">
        <f t="shared" si="4"/>
        <v>0</v>
      </c>
      <c r="I22" s="47"/>
      <c r="J22" s="47"/>
    </row>
    <row r="23" spans="1:10" ht="30">
      <c r="A23" s="47">
        <v>16</v>
      </c>
      <c r="B23" s="33" t="s">
        <v>186</v>
      </c>
      <c r="C23" s="47" t="s">
        <v>17</v>
      </c>
      <c r="D23" s="47">
        <v>140</v>
      </c>
      <c r="E23" s="52"/>
      <c r="F23" s="52">
        <f t="shared" si="3"/>
        <v>0</v>
      </c>
      <c r="G23" s="76">
        <v>0.23</v>
      </c>
      <c r="H23" s="52">
        <f>ROUND(F23*1.23,2)</f>
        <v>0</v>
      </c>
      <c r="I23" s="47"/>
      <c r="J23" s="47"/>
    </row>
    <row r="24" spans="1:10">
      <c r="A24" s="47">
        <v>17</v>
      </c>
      <c r="B24" s="33" t="s">
        <v>160</v>
      </c>
      <c r="C24" s="47" t="s">
        <v>17</v>
      </c>
      <c r="D24" s="47">
        <v>32</v>
      </c>
      <c r="E24" s="52"/>
      <c r="F24" s="52">
        <f t="shared" si="3"/>
        <v>0</v>
      </c>
      <c r="G24" s="76">
        <v>0.08</v>
      </c>
      <c r="H24" s="52">
        <f t="shared" ref="H24:H29" si="5">ROUND(F24*1.08,2)</f>
        <v>0</v>
      </c>
      <c r="I24" s="47"/>
      <c r="J24" s="47"/>
    </row>
    <row r="25" spans="1:10">
      <c r="A25" s="47">
        <v>18</v>
      </c>
      <c r="B25" s="33" t="s">
        <v>185</v>
      </c>
      <c r="C25" s="47" t="s">
        <v>17</v>
      </c>
      <c r="D25" s="47">
        <v>3</v>
      </c>
      <c r="E25" s="52"/>
      <c r="F25" s="52">
        <f t="shared" si="3"/>
        <v>0</v>
      </c>
      <c r="G25" s="76">
        <v>0.08</v>
      </c>
      <c r="H25" s="52">
        <f t="shared" si="5"/>
        <v>0</v>
      </c>
      <c r="I25" s="47"/>
      <c r="J25" s="47"/>
    </row>
    <row r="26" spans="1:10">
      <c r="A26" s="47">
        <v>19</v>
      </c>
      <c r="B26" s="33" t="s">
        <v>190</v>
      </c>
      <c r="C26" s="47" t="s">
        <v>7</v>
      </c>
      <c r="D26" s="47">
        <v>6</v>
      </c>
      <c r="E26" s="52"/>
      <c r="F26" s="52">
        <f t="shared" si="3"/>
        <v>0</v>
      </c>
      <c r="G26" s="76">
        <v>0.08</v>
      </c>
      <c r="H26" s="52">
        <f t="shared" si="5"/>
        <v>0</v>
      </c>
      <c r="I26" s="47"/>
      <c r="J26" s="47"/>
    </row>
    <row r="27" spans="1:10">
      <c r="A27" s="47">
        <v>20</v>
      </c>
      <c r="B27" s="33" t="s">
        <v>277</v>
      </c>
      <c r="C27" s="47" t="s">
        <v>17</v>
      </c>
      <c r="D27" s="47">
        <v>700</v>
      </c>
      <c r="E27" s="52"/>
      <c r="F27" s="52">
        <f t="shared" si="3"/>
        <v>0</v>
      </c>
      <c r="G27" s="76">
        <v>0.08</v>
      </c>
      <c r="H27" s="52">
        <f t="shared" si="5"/>
        <v>0</v>
      </c>
      <c r="I27" s="47"/>
      <c r="J27" s="47"/>
    </row>
    <row r="28" spans="1:10">
      <c r="A28" s="47">
        <v>21</v>
      </c>
      <c r="B28" s="33" t="s">
        <v>333</v>
      </c>
      <c r="C28" s="47" t="s">
        <v>17</v>
      </c>
      <c r="D28" s="47">
        <v>200</v>
      </c>
      <c r="E28" s="52"/>
      <c r="F28" s="52">
        <f t="shared" si="3"/>
        <v>0</v>
      </c>
      <c r="G28" s="76">
        <v>0.08</v>
      </c>
      <c r="H28" s="52">
        <f t="shared" si="5"/>
        <v>0</v>
      </c>
      <c r="I28" s="47"/>
      <c r="J28" s="47"/>
    </row>
    <row r="29" spans="1:10">
      <c r="A29" s="47">
        <v>22</v>
      </c>
      <c r="B29" s="33" t="s">
        <v>251</v>
      </c>
      <c r="C29" s="47" t="s">
        <v>17</v>
      </c>
      <c r="D29" s="47">
        <v>2</v>
      </c>
      <c r="E29" s="52"/>
      <c r="F29" s="52">
        <f t="shared" si="3"/>
        <v>0</v>
      </c>
      <c r="G29" s="76">
        <v>0.08</v>
      </c>
      <c r="H29" s="52">
        <f t="shared" si="5"/>
        <v>0</v>
      </c>
      <c r="I29" s="47"/>
      <c r="J29" s="45"/>
    </row>
    <row r="30" spans="1:10">
      <c r="A30" s="57"/>
      <c r="B30" s="2"/>
      <c r="C30" s="2"/>
      <c r="D30" s="2"/>
      <c r="E30" s="46" t="s">
        <v>313</v>
      </c>
      <c r="F30" s="56">
        <f>SUM(F15:F29,F6:F13,F3:F4)</f>
        <v>0</v>
      </c>
      <c r="G30" s="59"/>
      <c r="H30" s="56">
        <f>SUM(H15:H29,H6:H13,H3:H4)</f>
        <v>0</v>
      </c>
      <c r="I30" s="60"/>
      <c r="J30" s="2"/>
    </row>
    <row r="31" spans="1:10">
      <c r="A31" s="57"/>
      <c r="C31" s="2"/>
      <c r="D31" s="2"/>
      <c r="E31" s="2"/>
      <c r="F31" s="2"/>
      <c r="G31" s="37"/>
      <c r="H31" s="2"/>
      <c r="I31" s="2"/>
      <c r="J31" s="2"/>
    </row>
    <row r="32" spans="1:10">
      <c r="A32" s="9"/>
    </row>
    <row r="33" spans="1:2">
      <c r="A33" s="17"/>
      <c r="B33" s="75" t="s">
        <v>240</v>
      </c>
    </row>
    <row r="34" spans="1:2">
      <c r="A34" s="17"/>
    </row>
    <row r="35" spans="1:2">
      <c r="A35" s="20"/>
    </row>
    <row r="36" spans="1:2">
      <c r="A36" s="27"/>
    </row>
    <row r="37" spans="1:2" ht="84" customHeight="1"/>
  </sheetData>
  <mergeCells count="3">
    <mergeCell ref="A1:C1"/>
    <mergeCell ref="B14:J14"/>
    <mergeCell ref="B5:J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election activeCell="B3" sqref="B3"/>
    </sheetView>
  </sheetViews>
  <sheetFormatPr defaultRowHeight="15"/>
  <cols>
    <col min="2" max="2" width="58.7109375" customWidth="1"/>
    <col min="4" max="4" width="24.28515625" customWidth="1"/>
    <col min="5" max="5" width="13.42578125" customWidth="1"/>
    <col min="6" max="7" width="15.5703125" customWidth="1"/>
    <col min="8" max="8" width="13" customWidth="1"/>
    <col min="9" max="9" width="15.42578125" customWidth="1"/>
  </cols>
  <sheetData>
    <row r="1" spans="1:9" ht="15" customHeight="1">
      <c r="A1" s="112" t="s">
        <v>228</v>
      </c>
      <c r="B1" s="112"/>
      <c r="C1" s="112"/>
      <c r="D1" s="2"/>
      <c r="E1" s="2"/>
      <c r="F1" s="2"/>
      <c r="G1" s="2"/>
      <c r="H1" s="2"/>
      <c r="I1" s="2"/>
    </row>
    <row r="2" spans="1:9" ht="47.25" customHeight="1">
      <c r="A2" s="47" t="s">
        <v>4</v>
      </c>
      <c r="B2" s="47" t="s">
        <v>3</v>
      </c>
      <c r="C2" s="47" t="s">
        <v>0</v>
      </c>
      <c r="D2" s="47" t="s">
        <v>24</v>
      </c>
      <c r="E2" s="47" t="s">
        <v>1</v>
      </c>
      <c r="F2" s="47" t="s">
        <v>2</v>
      </c>
      <c r="G2" s="47" t="s">
        <v>312</v>
      </c>
      <c r="H2" s="50" t="s">
        <v>311</v>
      </c>
      <c r="I2" s="50" t="s">
        <v>314</v>
      </c>
    </row>
    <row r="3" spans="1:9" ht="171" customHeight="1">
      <c r="A3" s="47">
        <v>1</v>
      </c>
      <c r="B3" s="33" t="s">
        <v>365</v>
      </c>
      <c r="C3" s="47" t="s">
        <v>17</v>
      </c>
      <c r="D3" s="47">
        <v>10</v>
      </c>
      <c r="E3" s="52"/>
      <c r="F3" s="52">
        <f>D3*E3</f>
        <v>0</v>
      </c>
      <c r="G3" s="76">
        <v>0.08</v>
      </c>
      <c r="H3" s="52">
        <f>ROUND(F3*1.08,2)</f>
        <v>0</v>
      </c>
      <c r="I3" s="47"/>
    </row>
    <row r="4" spans="1:9">
      <c r="A4" s="2"/>
      <c r="B4" s="2"/>
      <c r="C4" s="2"/>
      <c r="D4" s="2"/>
      <c r="E4" s="46" t="s">
        <v>313</v>
      </c>
      <c r="F4" s="52">
        <f>SUM(F3)</f>
        <v>0</v>
      </c>
      <c r="G4" s="59"/>
      <c r="H4" s="52">
        <f>SUM(H3)</f>
        <v>0</v>
      </c>
      <c r="I4" s="2"/>
    </row>
    <row r="5" spans="1:9">
      <c r="B5" s="18"/>
      <c r="C5" s="18"/>
      <c r="G5" s="10"/>
    </row>
    <row r="7" spans="1:9">
      <c r="B7" s="127" t="s">
        <v>189</v>
      </c>
      <c r="C7" s="127"/>
    </row>
  </sheetData>
  <mergeCells count="2">
    <mergeCell ref="A1:C1"/>
    <mergeCell ref="B7:C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2" workbookViewId="0">
      <selection activeCell="D32" sqref="D31:D32"/>
    </sheetView>
  </sheetViews>
  <sheetFormatPr defaultRowHeight="15"/>
  <cols>
    <col min="2" max="2" width="39.42578125" customWidth="1"/>
    <col min="3" max="3" width="16.7109375" customWidth="1"/>
    <col min="4" max="4" width="24.5703125" customWidth="1"/>
    <col min="5" max="5" width="15.42578125" customWidth="1"/>
    <col min="6" max="7" width="12.85546875" customWidth="1"/>
    <col min="8" max="8" width="10.7109375" customWidth="1"/>
    <col min="9" max="9" width="15.7109375" customWidth="1"/>
  </cols>
  <sheetData>
    <row r="1" spans="1:9">
      <c r="A1" s="112" t="s">
        <v>229</v>
      </c>
      <c r="B1" s="112"/>
      <c r="C1" s="112"/>
      <c r="D1" s="2"/>
      <c r="E1" s="2"/>
      <c r="F1" s="2"/>
      <c r="G1" s="2"/>
      <c r="H1" s="2"/>
      <c r="I1" s="2"/>
    </row>
    <row r="2" spans="1:9" ht="48.75" customHeight="1">
      <c r="A2" s="47" t="s">
        <v>4</v>
      </c>
      <c r="B2" s="47" t="s">
        <v>3</v>
      </c>
      <c r="C2" s="47" t="s">
        <v>0</v>
      </c>
      <c r="D2" s="47" t="s">
        <v>24</v>
      </c>
      <c r="E2" s="47" t="s">
        <v>1</v>
      </c>
      <c r="F2" s="47" t="s">
        <v>2</v>
      </c>
      <c r="G2" s="47" t="s">
        <v>312</v>
      </c>
      <c r="H2" s="50" t="s">
        <v>311</v>
      </c>
      <c r="I2" s="50" t="s">
        <v>314</v>
      </c>
    </row>
    <row r="3" spans="1:9" ht="90">
      <c r="A3" s="47">
        <v>1</v>
      </c>
      <c r="B3" s="33" t="s">
        <v>366</v>
      </c>
      <c r="C3" s="47" t="s">
        <v>17</v>
      </c>
      <c r="D3" s="47">
        <v>1</v>
      </c>
      <c r="E3" s="52"/>
      <c r="F3" s="52">
        <f>D3*E3</f>
        <v>0</v>
      </c>
      <c r="G3" s="76">
        <v>0.08</v>
      </c>
      <c r="H3" s="52">
        <f>ROUND(F3*1.08,2)</f>
        <v>0</v>
      </c>
      <c r="I3" s="47"/>
    </row>
    <row r="4" spans="1:9" ht="30">
      <c r="A4" s="47">
        <v>2</v>
      </c>
      <c r="B4" s="33" t="s">
        <v>101</v>
      </c>
      <c r="C4" s="47" t="s">
        <v>17</v>
      </c>
      <c r="D4" s="47">
        <v>3</v>
      </c>
      <c r="E4" s="52"/>
      <c r="F4" s="52">
        <f>D4*E4</f>
        <v>0</v>
      </c>
      <c r="G4" s="76">
        <v>0.08</v>
      </c>
      <c r="H4" s="52">
        <f>ROUND(F4*1.08,2)</f>
        <v>0</v>
      </c>
      <c r="I4" s="47"/>
    </row>
    <row r="5" spans="1:9">
      <c r="A5" s="2"/>
      <c r="B5" s="2"/>
      <c r="C5" s="2"/>
      <c r="D5" s="2"/>
      <c r="E5" s="46" t="s">
        <v>313</v>
      </c>
      <c r="F5" s="52">
        <f>SUM(F3:F4)</f>
        <v>0</v>
      </c>
      <c r="G5" s="59"/>
      <c r="H5" s="52">
        <f>SUM(H3:H4)</f>
        <v>0</v>
      </c>
      <c r="I5" s="2"/>
    </row>
    <row r="6" spans="1:9">
      <c r="A6" s="2"/>
      <c r="B6" s="2"/>
      <c r="C6" s="2"/>
      <c r="D6" s="2"/>
      <c r="E6" s="2"/>
      <c r="F6" s="2"/>
      <c r="G6" s="37"/>
      <c r="H6" s="2"/>
      <c r="I6" s="2"/>
    </row>
  </sheetData>
  <mergeCells count="1">
    <mergeCell ref="A1:C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B3" sqref="B3:B4"/>
    </sheetView>
  </sheetViews>
  <sheetFormatPr defaultRowHeight="15"/>
  <cols>
    <col min="2" max="2" width="33.7109375" customWidth="1"/>
    <col min="4" max="4" width="23.7109375" customWidth="1"/>
    <col min="5" max="5" width="14.5703125" customWidth="1"/>
    <col min="6" max="6" width="14.28515625" customWidth="1"/>
    <col min="7" max="7" width="13.42578125" customWidth="1"/>
    <col min="8" max="8" width="12.140625" customWidth="1"/>
    <col min="9" max="9" width="15.140625" customWidth="1"/>
  </cols>
  <sheetData>
    <row r="1" spans="1:9">
      <c r="A1" s="128" t="s">
        <v>230</v>
      </c>
      <c r="B1" s="128"/>
      <c r="C1" s="128"/>
      <c r="D1" s="1"/>
      <c r="E1" s="1"/>
      <c r="F1" s="1"/>
      <c r="G1" s="40"/>
    </row>
    <row r="2" spans="1:9" ht="51" customHeight="1">
      <c r="A2" s="31" t="s">
        <v>4</v>
      </c>
      <c r="B2" s="47" t="s">
        <v>3</v>
      </c>
      <c r="C2" s="47" t="s">
        <v>0</v>
      </c>
      <c r="D2" s="47" t="s">
        <v>24</v>
      </c>
      <c r="E2" s="47" t="s">
        <v>1</v>
      </c>
      <c r="F2" s="47" t="s">
        <v>2</v>
      </c>
      <c r="G2" s="47" t="s">
        <v>312</v>
      </c>
      <c r="H2" s="50" t="s">
        <v>311</v>
      </c>
      <c r="I2" s="50" t="s">
        <v>314</v>
      </c>
    </row>
    <row r="3" spans="1:9" ht="45">
      <c r="A3" s="31">
        <v>1</v>
      </c>
      <c r="B3" s="33" t="s">
        <v>367</v>
      </c>
      <c r="C3" s="31" t="s">
        <v>17</v>
      </c>
      <c r="D3" s="31">
        <v>10700</v>
      </c>
      <c r="E3" s="63"/>
      <c r="F3" s="63">
        <f>D3*E3</f>
        <v>0</v>
      </c>
      <c r="G3" s="80">
        <v>0.08</v>
      </c>
      <c r="H3" s="63">
        <f>ROUND(F3*1.08,2)</f>
        <v>0</v>
      </c>
      <c r="I3" s="31"/>
    </row>
    <row r="4" spans="1:9" ht="120">
      <c r="A4" s="31">
        <v>2</v>
      </c>
      <c r="B4" s="33" t="s">
        <v>368</v>
      </c>
      <c r="C4" s="31" t="s">
        <v>17</v>
      </c>
      <c r="D4" s="31">
        <v>7000</v>
      </c>
      <c r="E4" s="63"/>
      <c r="F4" s="63">
        <f>D4*E4</f>
        <v>0</v>
      </c>
      <c r="G4" s="80">
        <v>0.08</v>
      </c>
      <c r="H4" s="63">
        <f>ROUND(F4*1.08,2)</f>
        <v>0</v>
      </c>
      <c r="I4" s="31"/>
    </row>
    <row r="5" spans="1:9">
      <c r="E5" s="44" t="s">
        <v>313</v>
      </c>
      <c r="F5" s="63">
        <f>SUM(F3:F4)</f>
        <v>0</v>
      </c>
      <c r="G5" s="43"/>
      <c r="H5" s="63">
        <f>SUM(H3:H4)</f>
        <v>0</v>
      </c>
    </row>
    <row r="6" spans="1:9">
      <c r="G6" s="10"/>
    </row>
  </sheetData>
  <mergeCells count="1">
    <mergeCell ref="A1:C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B22" sqref="B22"/>
    </sheetView>
  </sheetViews>
  <sheetFormatPr defaultRowHeight="15"/>
  <cols>
    <col min="2" max="2" width="56" customWidth="1"/>
    <col min="3" max="3" width="18.5703125" customWidth="1"/>
    <col min="4" max="4" width="26.140625" customWidth="1"/>
    <col min="5" max="5" width="15.28515625" customWidth="1"/>
    <col min="6" max="6" width="14.7109375" customWidth="1"/>
    <col min="7" max="7" width="16.140625" customWidth="1"/>
    <col min="8" max="8" width="11.5703125" customWidth="1"/>
    <col min="9" max="9" width="15.140625" customWidth="1"/>
  </cols>
  <sheetData>
    <row r="1" spans="1:9">
      <c r="A1" s="128" t="s">
        <v>231</v>
      </c>
      <c r="B1" s="128"/>
      <c r="C1" s="128"/>
    </row>
    <row r="2" spans="1:9" ht="52.5" customHeight="1">
      <c r="A2" s="31" t="s">
        <v>4</v>
      </c>
      <c r="B2" s="31" t="s">
        <v>3</v>
      </c>
      <c r="C2" s="31" t="s">
        <v>0</v>
      </c>
      <c r="D2" s="47" t="s">
        <v>24</v>
      </c>
      <c r="E2" s="31" t="s">
        <v>1</v>
      </c>
      <c r="F2" s="47" t="s">
        <v>2</v>
      </c>
      <c r="G2" s="31" t="s">
        <v>312</v>
      </c>
      <c r="H2" s="50" t="s">
        <v>311</v>
      </c>
      <c r="I2" s="50" t="s">
        <v>314</v>
      </c>
    </row>
    <row r="3" spans="1:9" ht="37.5" customHeight="1">
      <c r="A3" s="31">
        <v>1</v>
      </c>
      <c r="B3" s="33" t="s">
        <v>369</v>
      </c>
      <c r="C3" s="31" t="s">
        <v>17</v>
      </c>
      <c r="D3" s="31">
        <v>12</v>
      </c>
      <c r="E3" s="63"/>
      <c r="F3" s="63">
        <f>D3*E3</f>
        <v>0</v>
      </c>
      <c r="G3" s="80">
        <v>0.08</v>
      </c>
      <c r="H3" s="63">
        <f>ROUND(F3*1.08,2)</f>
        <v>0</v>
      </c>
      <c r="I3" s="31"/>
    </row>
    <row r="4" spans="1:9" ht="68.25" customHeight="1">
      <c r="A4" s="31">
        <v>2</v>
      </c>
      <c r="B4" s="33" t="s">
        <v>370</v>
      </c>
      <c r="C4" s="31" t="s">
        <v>187</v>
      </c>
      <c r="D4" s="31">
        <v>2</v>
      </c>
      <c r="E4" s="63"/>
      <c r="F4" s="63">
        <f>D4*E4</f>
        <v>0</v>
      </c>
      <c r="G4" s="80">
        <v>0.08</v>
      </c>
      <c r="H4" s="63">
        <f>ROUND(F4*1.08,2)</f>
        <v>0</v>
      </c>
      <c r="I4" s="31"/>
    </row>
    <row r="5" spans="1:9">
      <c r="E5" s="44" t="s">
        <v>313</v>
      </c>
      <c r="F5" s="63">
        <f>SUM(F3:F4)</f>
        <v>0</v>
      </c>
      <c r="G5" s="43"/>
      <c r="H5" s="63">
        <f>SUM(H3:H4)</f>
        <v>0</v>
      </c>
    </row>
    <row r="6" spans="1:9">
      <c r="G6" s="10"/>
    </row>
  </sheetData>
  <mergeCells count="1">
    <mergeCell ref="A1:C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B23" sqref="B23"/>
    </sheetView>
  </sheetViews>
  <sheetFormatPr defaultRowHeight="15"/>
  <cols>
    <col min="2" max="2" width="54.5703125" customWidth="1"/>
    <col min="3" max="3" width="13" customWidth="1"/>
    <col min="4" max="4" width="25.5703125" customWidth="1"/>
    <col min="5" max="5" width="14.140625" customWidth="1"/>
    <col min="6" max="6" width="13.28515625" customWidth="1"/>
    <col min="7" max="7" width="16" style="39" customWidth="1"/>
    <col min="8" max="8" width="10.42578125" customWidth="1"/>
    <col min="9" max="9" width="13.7109375" customWidth="1"/>
    <col min="10" max="10" width="15.140625" customWidth="1"/>
  </cols>
  <sheetData>
    <row r="1" spans="1:10">
      <c r="A1" s="112" t="s">
        <v>232</v>
      </c>
      <c r="B1" s="112"/>
      <c r="C1" s="112"/>
      <c r="D1" s="2"/>
      <c r="E1" s="2"/>
      <c r="F1" s="2"/>
      <c r="G1" s="70"/>
      <c r="H1" s="2"/>
      <c r="I1" s="2"/>
      <c r="J1" s="2"/>
    </row>
    <row r="2" spans="1:10" ht="51.75" customHeight="1">
      <c r="A2" s="47" t="s">
        <v>4</v>
      </c>
      <c r="B2" s="47" t="s">
        <v>3</v>
      </c>
      <c r="C2" s="47" t="s">
        <v>0</v>
      </c>
      <c r="D2" s="47" t="s">
        <v>24</v>
      </c>
      <c r="E2" s="47" t="s">
        <v>1</v>
      </c>
      <c r="F2" s="47" t="s">
        <v>2</v>
      </c>
      <c r="G2" s="47" t="s">
        <v>312</v>
      </c>
      <c r="H2" s="50" t="s">
        <v>311</v>
      </c>
      <c r="I2" s="51" t="s">
        <v>182</v>
      </c>
      <c r="J2" s="50" t="s">
        <v>314</v>
      </c>
    </row>
    <row r="3" spans="1:10" ht="69.75" customHeight="1">
      <c r="A3" s="47">
        <v>1</v>
      </c>
      <c r="B3" s="33" t="s">
        <v>335</v>
      </c>
      <c r="C3" s="47" t="s">
        <v>17</v>
      </c>
      <c r="D3" s="47">
        <v>20</v>
      </c>
      <c r="E3" s="47"/>
      <c r="F3" s="52">
        <f>D3*E3</f>
        <v>0</v>
      </c>
      <c r="G3" s="53">
        <v>0.08</v>
      </c>
      <c r="H3" s="52">
        <f>ROUND(F3*1.08,2)</f>
        <v>0</v>
      </c>
      <c r="I3" s="51" t="s">
        <v>219</v>
      </c>
      <c r="J3" s="50"/>
    </row>
    <row r="4" spans="1:10" ht="135">
      <c r="A4" s="47">
        <v>2</v>
      </c>
      <c r="B4" s="33" t="s">
        <v>371</v>
      </c>
      <c r="C4" s="47" t="s">
        <v>17</v>
      </c>
      <c r="D4" s="47">
        <v>55</v>
      </c>
      <c r="E4" s="52"/>
      <c r="F4" s="52">
        <f>D4*E4</f>
        <v>0</v>
      </c>
      <c r="G4" s="53">
        <v>0.08</v>
      </c>
      <c r="H4" s="52">
        <f>ROUND(F4*1.08,2)</f>
        <v>0</v>
      </c>
      <c r="I4" s="51" t="s">
        <v>219</v>
      </c>
      <c r="J4" s="45"/>
    </row>
    <row r="5" spans="1:10" ht="15.75" customHeight="1">
      <c r="E5" s="44" t="s">
        <v>313</v>
      </c>
      <c r="F5" s="63">
        <f>SUM(F4)</f>
        <v>0</v>
      </c>
      <c r="G5" s="81"/>
      <c r="H5" s="63">
        <f>SUM(H4)</f>
        <v>0</v>
      </c>
      <c r="I5" s="36"/>
    </row>
    <row r="6" spans="1:10">
      <c r="G6" s="14"/>
    </row>
    <row r="8" spans="1:10">
      <c r="B8" s="5" t="s">
        <v>220</v>
      </c>
    </row>
    <row r="10" spans="1:10">
      <c r="B10" s="58" t="s">
        <v>240</v>
      </c>
    </row>
  </sheetData>
  <mergeCells count="1">
    <mergeCell ref="A1:C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B3" sqref="B3:B4"/>
    </sheetView>
  </sheetViews>
  <sheetFormatPr defaultRowHeight="15"/>
  <cols>
    <col min="2" max="2" width="42.5703125" customWidth="1"/>
    <col min="5" max="5" width="23.85546875" customWidth="1"/>
    <col min="6" max="6" width="12.7109375" customWidth="1"/>
    <col min="7" max="7" width="13.85546875" customWidth="1"/>
    <col min="8" max="8" width="15.42578125" style="39" customWidth="1"/>
    <col min="9" max="9" width="14" customWidth="1"/>
    <col min="10" max="10" width="15.42578125" customWidth="1"/>
    <col min="11" max="11" width="15.7109375" customWidth="1"/>
  </cols>
  <sheetData>
    <row r="1" spans="1:12">
      <c r="A1" s="128" t="s">
        <v>372</v>
      </c>
      <c r="B1" s="128"/>
      <c r="C1" s="128"/>
      <c r="D1" s="128"/>
      <c r="E1" s="1"/>
      <c r="F1" s="1"/>
      <c r="G1" s="1"/>
    </row>
    <row r="2" spans="1:12" ht="51" customHeight="1">
      <c r="A2" s="47" t="s">
        <v>4</v>
      </c>
      <c r="B2" s="47" t="s">
        <v>3</v>
      </c>
      <c r="C2" s="47" t="s">
        <v>208</v>
      </c>
      <c r="D2" s="47" t="s">
        <v>0</v>
      </c>
      <c r="E2" s="47" t="s">
        <v>24</v>
      </c>
      <c r="F2" s="47" t="s">
        <v>1</v>
      </c>
      <c r="G2" s="47" t="s">
        <v>2</v>
      </c>
      <c r="H2" s="47" t="s">
        <v>312</v>
      </c>
      <c r="I2" s="50" t="s">
        <v>311</v>
      </c>
      <c r="J2" s="51" t="s">
        <v>182</v>
      </c>
      <c r="K2" s="50" t="s">
        <v>314</v>
      </c>
      <c r="L2" s="2"/>
    </row>
    <row r="3" spans="1:12" ht="75">
      <c r="A3" s="47">
        <v>1</v>
      </c>
      <c r="B3" s="33" t="s">
        <v>298</v>
      </c>
      <c r="C3" s="47" t="s">
        <v>267</v>
      </c>
      <c r="D3" s="47" t="s">
        <v>17</v>
      </c>
      <c r="E3" s="47">
        <v>32</v>
      </c>
      <c r="F3" s="52"/>
      <c r="G3" s="52">
        <f>E3*F3</f>
        <v>0</v>
      </c>
      <c r="H3" s="53">
        <v>0.08</v>
      </c>
      <c r="I3" s="52">
        <f>ROUND(G3*1.08,2)</f>
        <v>0</v>
      </c>
      <c r="J3" s="51" t="s">
        <v>210</v>
      </c>
      <c r="K3" s="47"/>
      <c r="L3" s="2"/>
    </row>
    <row r="4" spans="1:12" ht="75">
      <c r="A4" s="47">
        <v>2</v>
      </c>
      <c r="B4" s="33" t="s">
        <v>298</v>
      </c>
      <c r="C4" s="47" t="s">
        <v>268</v>
      </c>
      <c r="D4" s="47" t="s">
        <v>17</v>
      </c>
      <c r="E4" s="47">
        <v>15</v>
      </c>
      <c r="F4" s="52"/>
      <c r="G4" s="52">
        <f>E4*F4</f>
        <v>0</v>
      </c>
      <c r="H4" s="53">
        <v>0.08</v>
      </c>
      <c r="I4" s="52">
        <f>ROUND(G4*1.08,2)</f>
        <v>0</v>
      </c>
      <c r="J4" s="51" t="s">
        <v>218</v>
      </c>
      <c r="K4" s="45"/>
      <c r="L4" s="2"/>
    </row>
    <row r="5" spans="1:12">
      <c r="A5" s="60"/>
      <c r="B5" s="37"/>
      <c r="C5" s="35"/>
      <c r="D5" s="35"/>
      <c r="E5" s="35"/>
      <c r="F5" s="46" t="s">
        <v>313</v>
      </c>
      <c r="G5" s="52">
        <f>SUM(G3:G4)</f>
        <v>0</v>
      </c>
      <c r="H5" s="68"/>
      <c r="I5" s="52">
        <f>SUM(I3:I4)</f>
        <v>0</v>
      </c>
      <c r="J5" s="83"/>
      <c r="K5" s="2"/>
      <c r="L5" s="2"/>
    </row>
    <row r="6" spans="1:12">
      <c r="A6" s="36"/>
      <c r="B6" s="37"/>
      <c r="C6" s="35"/>
      <c r="D6" s="29"/>
      <c r="E6" s="35"/>
      <c r="F6" s="29"/>
      <c r="G6" s="29"/>
      <c r="H6" s="14"/>
      <c r="J6" s="14"/>
    </row>
    <row r="7" spans="1:12">
      <c r="A7" s="36"/>
      <c r="B7" s="37"/>
      <c r="C7" s="35"/>
      <c r="D7" s="29"/>
      <c r="E7" s="35"/>
      <c r="F7" s="29"/>
      <c r="G7" s="29"/>
      <c r="H7" s="14"/>
      <c r="J7" s="14"/>
    </row>
    <row r="8" spans="1:12">
      <c r="A8" s="22"/>
      <c r="J8" s="39"/>
    </row>
    <row r="9" spans="1:12">
      <c r="B9" s="67" t="s">
        <v>240</v>
      </c>
    </row>
    <row r="11" spans="1:12">
      <c r="B11" s="129" t="s">
        <v>373</v>
      </c>
      <c r="C11" s="130"/>
      <c r="D11" s="130"/>
      <c r="E11" s="130"/>
      <c r="F11" s="130"/>
      <c r="G11" s="130"/>
      <c r="H11" s="130"/>
    </row>
    <row r="13" spans="1:12">
      <c r="B13" s="127" t="s">
        <v>374</v>
      </c>
      <c r="C13" s="127"/>
      <c r="D13" s="127"/>
      <c r="E13" s="127"/>
      <c r="F13" s="127"/>
      <c r="G13" s="127"/>
      <c r="H13" s="127"/>
    </row>
  </sheetData>
  <mergeCells count="3">
    <mergeCell ref="A1:D1"/>
    <mergeCell ref="B11:H11"/>
    <mergeCell ref="B13:H1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B3" sqref="B3"/>
    </sheetView>
  </sheetViews>
  <sheetFormatPr defaultRowHeight="15"/>
  <cols>
    <col min="1" max="1" width="9.42578125" customWidth="1"/>
    <col min="2" max="2" width="30.7109375" customWidth="1"/>
    <col min="4" max="4" width="24" customWidth="1"/>
    <col min="5" max="5" width="12.85546875" customWidth="1"/>
    <col min="6" max="7" width="15.5703125" customWidth="1"/>
    <col min="8" max="8" width="11.5703125" customWidth="1"/>
    <col min="9" max="9" width="15.5703125" customWidth="1"/>
  </cols>
  <sheetData>
    <row r="1" spans="1:9" ht="15" customHeight="1">
      <c r="A1" s="112" t="s">
        <v>315</v>
      </c>
      <c r="B1" s="112"/>
      <c r="C1" s="112"/>
      <c r="D1" s="112"/>
      <c r="E1" s="2"/>
      <c r="F1" s="2"/>
      <c r="G1" s="2"/>
      <c r="H1" s="2"/>
      <c r="I1" s="2"/>
    </row>
    <row r="2" spans="1:9" ht="49.5" customHeight="1">
      <c r="A2" s="47" t="s">
        <v>4</v>
      </c>
      <c r="B2" s="47" t="s">
        <v>3</v>
      </c>
      <c r="C2" s="47" t="s">
        <v>0</v>
      </c>
      <c r="D2" s="47" t="s">
        <v>24</v>
      </c>
      <c r="E2" s="47" t="s">
        <v>1</v>
      </c>
      <c r="F2" s="47" t="s">
        <v>2</v>
      </c>
      <c r="G2" s="47" t="s">
        <v>312</v>
      </c>
      <c r="H2" s="50" t="s">
        <v>311</v>
      </c>
      <c r="I2" s="50" t="s">
        <v>314</v>
      </c>
    </row>
    <row r="3" spans="1:9" ht="45">
      <c r="A3" s="47">
        <v>1</v>
      </c>
      <c r="B3" s="33" t="s">
        <v>375</v>
      </c>
      <c r="C3" s="47" t="s">
        <v>188</v>
      </c>
      <c r="D3" s="47">
        <v>20</v>
      </c>
      <c r="E3" s="52"/>
      <c r="F3" s="52">
        <f>D3*E3</f>
        <v>0</v>
      </c>
      <c r="G3" s="76">
        <v>0.08</v>
      </c>
      <c r="H3" s="52">
        <f>ROUND(F3*1.08,2)</f>
        <v>0</v>
      </c>
      <c r="I3" s="47"/>
    </row>
    <row r="4" spans="1:9">
      <c r="A4" s="2"/>
      <c r="B4" s="2"/>
      <c r="C4" s="2"/>
      <c r="D4" s="2"/>
      <c r="E4" s="46" t="s">
        <v>313</v>
      </c>
      <c r="F4" s="52">
        <f>SUM(F3)</f>
        <v>0</v>
      </c>
      <c r="G4" s="59"/>
      <c r="H4" s="52">
        <f>SUM(H3)</f>
        <v>0</v>
      </c>
      <c r="I4" s="2"/>
    </row>
    <row r="5" spans="1:9">
      <c r="A5" s="2"/>
      <c r="B5" s="2"/>
      <c r="C5" s="2"/>
      <c r="D5" s="2"/>
      <c r="E5" s="2"/>
      <c r="F5" s="2"/>
      <c r="G5" s="37"/>
      <c r="H5" s="2"/>
      <c r="I5" s="2"/>
    </row>
  </sheetData>
  <mergeCells count="1">
    <mergeCell ref="A1:D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B3" sqref="B3:B4"/>
    </sheetView>
  </sheetViews>
  <sheetFormatPr defaultRowHeight="15"/>
  <cols>
    <col min="2" max="2" width="32.85546875" customWidth="1"/>
    <col min="3" max="3" width="14" customWidth="1"/>
    <col min="4" max="4" width="23.7109375" customWidth="1"/>
    <col min="5" max="5" width="13.42578125" customWidth="1"/>
    <col min="6" max="6" width="15.28515625" customWidth="1"/>
    <col min="7" max="7" width="15.5703125" customWidth="1"/>
    <col min="8" max="8" width="16.85546875" customWidth="1"/>
    <col min="9" max="9" width="15.5703125" customWidth="1"/>
    <col min="10" max="10" width="15.7109375" customWidth="1"/>
  </cols>
  <sheetData>
    <row r="1" spans="1:10" ht="15" customHeight="1">
      <c r="A1" s="112" t="s">
        <v>316</v>
      </c>
      <c r="B1" s="112"/>
      <c r="C1" s="112"/>
      <c r="D1" s="2"/>
      <c r="E1" s="2"/>
      <c r="F1" s="2"/>
      <c r="G1" s="2"/>
      <c r="H1" s="2"/>
      <c r="I1" s="2"/>
      <c r="J1" s="2"/>
    </row>
    <row r="2" spans="1:10" ht="51" customHeight="1">
      <c r="A2" s="47" t="s">
        <v>4</v>
      </c>
      <c r="B2" s="47" t="s">
        <v>3</v>
      </c>
      <c r="C2" s="47" t="s">
        <v>0</v>
      </c>
      <c r="D2" s="47" t="s">
        <v>24</v>
      </c>
      <c r="E2" s="47" t="s">
        <v>1</v>
      </c>
      <c r="F2" s="47" t="s">
        <v>2</v>
      </c>
      <c r="G2" s="47" t="s">
        <v>312</v>
      </c>
      <c r="H2" s="50" t="s">
        <v>311</v>
      </c>
      <c r="I2" s="51" t="s">
        <v>182</v>
      </c>
      <c r="J2" s="50" t="s">
        <v>314</v>
      </c>
    </row>
    <row r="3" spans="1:10" ht="218.25" customHeight="1">
      <c r="A3" s="47">
        <v>1</v>
      </c>
      <c r="B3" s="33" t="s">
        <v>376</v>
      </c>
      <c r="C3" s="47" t="s">
        <v>17</v>
      </c>
      <c r="D3" s="47">
        <v>20</v>
      </c>
      <c r="E3" s="52"/>
      <c r="F3" s="52">
        <f>D3*E3</f>
        <v>0</v>
      </c>
      <c r="G3" s="53">
        <v>0.08</v>
      </c>
      <c r="H3" s="52">
        <f>ROUND(F3*1.08,2)</f>
        <v>0</v>
      </c>
      <c r="I3" s="51" t="s">
        <v>210</v>
      </c>
      <c r="J3" s="47"/>
    </row>
    <row r="4" spans="1:10" ht="75">
      <c r="A4" s="47">
        <v>2</v>
      </c>
      <c r="B4" s="33" t="s">
        <v>377</v>
      </c>
      <c r="C4" s="47"/>
      <c r="D4" s="47">
        <v>2</v>
      </c>
      <c r="E4" s="52"/>
      <c r="F4" s="52">
        <f>D4*E4</f>
        <v>0</v>
      </c>
      <c r="G4" s="76">
        <v>0.08</v>
      </c>
      <c r="H4" s="52">
        <f>ROUND(F4*1.08,2)</f>
        <v>0</v>
      </c>
      <c r="I4" s="47"/>
      <c r="J4" s="45"/>
    </row>
    <row r="5" spans="1:10">
      <c r="A5" s="2"/>
      <c r="B5" s="2"/>
      <c r="C5" s="2"/>
      <c r="D5" s="2"/>
      <c r="E5" s="46" t="s">
        <v>313</v>
      </c>
      <c r="F5" s="52">
        <f>SUM(F3:F4)</f>
        <v>0</v>
      </c>
      <c r="G5" s="59"/>
      <c r="H5" s="52">
        <f>SUM(H3:H4)</f>
        <v>0</v>
      </c>
      <c r="I5" s="60"/>
      <c r="J5" s="2"/>
    </row>
    <row r="6" spans="1:10">
      <c r="A6" s="2"/>
      <c r="D6" s="2"/>
      <c r="E6" s="2"/>
      <c r="F6" s="2"/>
      <c r="G6" s="37"/>
      <c r="H6" s="2"/>
      <c r="I6" s="2"/>
      <c r="J6" s="2"/>
    </row>
    <row r="7" spans="1:10">
      <c r="A7" s="2"/>
      <c r="B7" s="2"/>
      <c r="C7" s="2"/>
      <c r="D7" s="2"/>
      <c r="E7" s="2"/>
      <c r="F7" s="2"/>
      <c r="G7" s="2"/>
      <c r="H7" s="2"/>
      <c r="I7" s="2"/>
      <c r="J7" s="2"/>
    </row>
    <row r="8" spans="1:10" ht="15" customHeight="1">
      <c r="A8" s="2"/>
      <c r="B8" s="131" t="s">
        <v>240</v>
      </c>
      <c r="C8" s="131"/>
      <c r="H8" s="2"/>
      <c r="I8" s="2"/>
      <c r="J8" s="2"/>
    </row>
    <row r="10" spans="1:10">
      <c r="B10" s="132" t="s">
        <v>373</v>
      </c>
      <c r="C10" s="132"/>
      <c r="D10" s="132"/>
      <c r="E10" s="132"/>
      <c r="F10" s="132"/>
      <c r="G10" s="132"/>
    </row>
  </sheetData>
  <mergeCells count="3">
    <mergeCell ref="A1:C1"/>
    <mergeCell ref="B8:C8"/>
    <mergeCell ref="B10:G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B3" sqref="B3:B4"/>
    </sheetView>
  </sheetViews>
  <sheetFormatPr defaultRowHeight="15"/>
  <cols>
    <col min="1" max="1" width="8.7109375" customWidth="1"/>
    <col min="2" max="2" width="42.28515625" customWidth="1"/>
    <col min="4" max="4" width="24.140625" customWidth="1"/>
    <col min="5" max="5" width="15.140625" customWidth="1"/>
    <col min="6" max="6" width="12.7109375" customWidth="1"/>
    <col min="7" max="7" width="14.7109375" customWidth="1"/>
    <col min="8" max="8" width="13.7109375" customWidth="1"/>
    <col min="9" max="9" width="12.85546875" style="38" customWidth="1"/>
    <col min="10" max="10" width="15.42578125" customWidth="1"/>
  </cols>
  <sheetData>
    <row r="1" spans="1:10">
      <c r="A1" s="124" t="s">
        <v>222</v>
      </c>
      <c r="B1" s="124"/>
      <c r="C1" s="124"/>
      <c r="D1" s="2"/>
      <c r="E1" s="2"/>
      <c r="F1" s="2"/>
      <c r="G1" s="2"/>
      <c r="H1" s="2"/>
      <c r="I1" s="65"/>
      <c r="J1" s="2"/>
    </row>
    <row r="2" spans="1:10" ht="48.75" customHeight="1">
      <c r="A2" s="47" t="s">
        <v>4</v>
      </c>
      <c r="B2" s="47" t="s">
        <v>3</v>
      </c>
      <c r="C2" s="47" t="s">
        <v>0</v>
      </c>
      <c r="D2" s="47" t="s">
        <v>24</v>
      </c>
      <c r="E2" s="47" t="s">
        <v>1</v>
      </c>
      <c r="F2" s="47" t="s">
        <v>2</v>
      </c>
      <c r="G2" s="50" t="s">
        <v>312</v>
      </c>
      <c r="H2" s="47" t="s">
        <v>311</v>
      </c>
      <c r="I2" s="51" t="s">
        <v>182</v>
      </c>
      <c r="J2" s="50" t="s">
        <v>314</v>
      </c>
    </row>
    <row r="3" spans="1:10" ht="90">
      <c r="A3" s="47">
        <v>1</v>
      </c>
      <c r="B3" s="33" t="s">
        <v>349</v>
      </c>
      <c r="C3" s="47" t="s">
        <v>17</v>
      </c>
      <c r="D3" s="66">
        <v>20000</v>
      </c>
      <c r="E3" s="52"/>
      <c r="F3" s="52">
        <f>D3*E3</f>
        <v>0</v>
      </c>
      <c r="G3" s="53">
        <v>0.08</v>
      </c>
      <c r="H3" s="52">
        <f>ROUND(F3*1.08,2)</f>
        <v>0</v>
      </c>
      <c r="I3" s="51" t="s">
        <v>274</v>
      </c>
      <c r="J3" s="47"/>
    </row>
    <row r="4" spans="1:10" ht="120">
      <c r="A4" s="47">
        <v>2</v>
      </c>
      <c r="B4" s="33" t="s">
        <v>350</v>
      </c>
      <c r="C4" s="47" t="s">
        <v>17</v>
      </c>
      <c r="D4" s="47">
        <v>3500</v>
      </c>
      <c r="E4" s="52"/>
      <c r="F4" s="52">
        <f>D4*E4</f>
        <v>0</v>
      </c>
      <c r="G4" s="53">
        <v>0.08</v>
      </c>
      <c r="H4" s="52">
        <f>ROUND(F4*1.08,2)</f>
        <v>0</v>
      </c>
      <c r="I4" s="51" t="s">
        <v>274</v>
      </c>
      <c r="J4" s="45"/>
    </row>
    <row r="5" spans="1:10">
      <c r="A5" s="60"/>
      <c r="B5" s="37"/>
      <c r="C5" s="35"/>
      <c r="D5" s="60"/>
      <c r="E5" s="46" t="s">
        <v>313</v>
      </c>
      <c r="F5" s="52">
        <f>SUM(F3:F4)</f>
        <v>0</v>
      </c>
      <c r="G5" s="68"/>
      <c r="H5" s="52">
        <f>SUM(H3:H4)</f>
        <v>0</v>
      </c>
      <c r="I5" s="69"/>
      <c r="J5" s="57"/>
    </row>
    <row r="6" spans="1:10">
      <c r="A6" s="37"/>
      <c r="B6" s="37"/>
      <c r="C6" s="37"/>
      <c r="D6" s="37"/>
      <c r="E6" s="37"/>
      <c r="F6" s="37"/>
      <c r="G6" s="37"/>
      <c r="H6" s="37"/>
      <c r="I6" s="65"/>
      <c r="J6" s="2"/>
    </row>
    <row r="7" spans="1:10" ht="15" customHeight="1">
      <c r="A7" s="37"/>
      <c r="B7" s="121" t="s">
        <v>337</v>
      </c>
      <c r="C7" s="121"/>
      <c r="D7" s="121"/>
      <c r="E7" s="121"/>
      <c r="F7" s="121"/>
      <c r="G7" s="121"/>
      <c r="H7" s="121"/>
      <c r="I7" s="65"/>
      <c r="J7" s="2"/>
    </row>
    <row r="8" spans="1:10">
      <c r="A8" s="37"/>
      <c r="B8" s="121"/>
      <c r="C8" s="121"/>
      <c r="D8" s="121"/>
      <c r="E8" s="121"/>
      <c r="F8" s="121"/>
      <c r="G8" s="121"/>
      <c r="H8" s="121"/>
      <c r="I8" s="65"/>
      <c r="J8" s="2"/>
    </row>
    <row r="9" spans="1:10">
      <c r="A9" s="37"/>
      <c r="B9" s="121"/>
      <c r="C9" s="121"/>
      <c r="D9" s="121"/>
      <c r="E9" s="121"/>
      <c r="F9" s="121"/>
      <c r="G9" s="121"/>
      <c r="H9" s="121"/>
      <c r="I9" s="65"/>
      <c r="J9" s="2"/>
    </row>
    <row r="10" spans="1:10" ht="7.5" customHeight="1">
      <c r="A10" s="37"/>
      <c r="B10" s="121"/>
      <c r="C10" s="121"/>
      <c r="D10" s="121"/>
      <c r="E10" s="121"/>
      <c r="F10" s="121"/>
      <c r="G10" s="121"/>
      <c r="H10" s="121"/>
      <c r="I10" s="65"/>
      <c r="J10" s="2"/>
    </row>
    <row r="11" spans="1:10" ht="5.25" hidden="1" customHeight="1">
      <c r="A11" s="37"/>
      <c r="B11" s="121"/>
      <c r="C11" s="121"/>
      <c r="D11" s="121"/>
      <c r="E11" s="121"/>
      <c r="F11" s="121"/>
      <c r="G11" s="121"/>
      <c r="H11" s="121"/>
      <c r="I11" s="65"/>
      <c r="J11" s="2"/>
    </row>
    <row r="12" spans="1:10" ht="15" hidden="1" customHeight="1">
      <c r="A12" s="37"/>
      <c r="B12" s="121"/>
      <c r="C12" s="121"/>
      <c r="D12" s="121"/>
      <c r="E12" s="121"/>
      <c r="F12" s="121"/>
      <c r="G12" s="121"/>
      <c r="H12" s="121"/>
      <c r="I12" s="65"/>
      <c r="J12" s="2"/>
    </row>
    <row r="13" spans="1:10">
      <c r="A13" s="2"/>
      <c r="B13" s="2"/>
      <c r="C13" s="2"/>
      <c r="D13" s="2"/>
      <c r="E13" s="2"/>
      <c r="F13" s="2"/>
      <c r="G13" s="2"/>
      <c r="H13" s="2"/>
      <c r="I13" s="65"/>
      <c r="J13" s="2"/>
    </row>
    <row r="14" spans="1:10">
      <c r="A14" s="2"/>
      <c r="B14" s="67" t="s">
        <v>240</v>
      </c>
      <c r="C14" s="2"/>
      <c r="D14" s="2"/>
      <c r="E14" s="2"/>
      <c r="F14" s="2"/>
      <c r="G14" s="2"/>
      <c r="H14" s="2"/>
      <c r="I14" s="65"/>
      <c r="J14" s="2"/>
    </row>
    <row r="15" spans="1:10">
      <c r="A15" s="2"/>
      <c r="B15" s="2"/>
      <c r="C15" s="2"/>
      <c r="D15" s="2"/>
      <c r="E15" s="2"/>
      <c r="F15" s="2"/>
      <c r="G15" s="2"/>
      <c r="H15" s="2"/>
      <c r="I15" s="65"/>
      <c r="J15" s="2"/>
    </row>
  </sheetData>
  <mergeCells count="2">
    <mergeCell ref="A1:C1"/>
    <mergeCell ref="B7:H1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B18" sqref="B18"/>
    </sheetView>
  </sheetViews>
  <sheetFormatPr defaultRowHeight="15"/>
  <cols>
    <col min="2" max="2" width="54.140625" customWidth="1"/>
    <col min="4" max="4" width="23.28515625" customWidth="1"/>
    <col min="5" max="5" width="13.5703125" customWidth="1"/>
    <col min="6" max="6" width="14.85546875" customWidth="1"/>
    <col min="7" max="7" width="18.140625" style="39" customWidth="1"/>
    <col min="8" max="8" width="11.28515625" customWidth="1"/>
    <col min="9" max="9" width="18.140625" customWidth="1"/>
    <col min="10" max="10" width="15.28515625" customWidth="1"/>
  </cols>
  <sheetData>
    <row r="1" spans="1:10">
      <c r="A1" s="112" t="s">
        <v>317</v>
      </c>
      <c r="B1" s="112"/>
      <c r="C1" s="112"/>
      <c r="D1" s="2"/>
      <c r="E1" s="2"/>
      <c r="F1" s="2"/>
      <c r="G1" s="70"/>
      <c r="H1" s="2"/>
      <c r="I1" s="2"/>
      <c r="J1" s="2"/>
    </row>
    <row r="2" spans="1:10" ht="51" customHeight="1">
      <c r="A2" s="47" t="s">
        <v>4</v>
      </c>
      <c r="B2" s="47" t="s">
        <v>3</v>
      </c>
      <c r="C2" s="47" t="s">
        <v>0</v>
      </c>
      <c r="D2" s="47" t="s">
        <v>24</v>
      </c>
      <c r="E2" s="47" t="s">
        <v>1</v>
      </c>
      <c r="F2" s="47" t="s">
        <v>2</v>
      </c>
      <c r="G2" s="47" t="s">
        <v>312</v>
      </c>
      <c r="H2" s="50" t="s">
        <v>311</v>
      </c>
      <c r="I2" s="84" t="s">
        <v>182</v>
      </c>
      <c r="J2" s="50" t="s">
        <v>314</v>
      </c>
    </row>
    <row r="3" spans="1:10" ht="94.5" customHeight="1">
      <c r="A3" s="46">
        <v>1</v>
      </c>
      <c r="B3" s="114" t="s">
        <v>378</v>
      </c>
      <c r="C3" s="115"/>
      <c r="D3" s="115"/>
      <c r="E3" s="115"/>
      <c r="F3" s="115"/>
      <c r="G3" s="115"/>
      <c r="H3" s="115"/>
      <c r="I3" s="115"/>
      <c r="J3" s="116"/>
    </row>
    <row r="4" spans="1:10">
      <c r="A4" s="47" t="s">
        <v>52</v>
      </c>
      <c r="B4" s="33" t="s">
        <v>102</v>
      </c>
      <c r="C4" s="47" t="s">
        <v>17</v>
      </c>
      <c r="D4" s="47">
        <v>5</v>
      </c>
      <c r="E4" s="52"/>
      <c r="F4" s="52">
        <f>D4*E4</f>
        <v>0</v>
      </c>
      <c r="G4" s="53">
        <v>0.08</v>
      </c>
      <c r="H4" s="52">
        <f>ROUND(F4*1.08,2)</f>
        <v>0</v>
      </c>
      <c r="I4" s="85"/>
      <c r="J4" s="47"/>
    </row>
    <row r="5" spans="1:10">
      <c r="A5" s="47" t="s">
        <v>53</v>
      </c>
      <c r="B5" s="33" t="s">
        <v>103</v>
      </c>
      <c r="C5" s="47" t="s">
        <v>17</v>
      </c>
      <c r="D5" s="47">
        <v>20</v>
      </c>
      <c r="E5" s="52"/>
      <c r="F5" s="52">
        <f t="shared" ref="F5:F6" si="0">D5*E5</f>
        <v>0</v>
      </c>
      <c r="G5" s="53">
        <v>0.08</v>
      </c>
      <c r="H5" s="52">
        <f t="shared" ref="H5:H6" si="1">ROUND(F5*1.08,2)</f>
        <v>0</v>
      </c>
      <c r="I5" s="84" t="s">
        <v>210</v>
      </c>
      <c r="J5" s="47"/>
    </row>
    <row r="6" spans="1:10">
      <c r="A6" s="47" t="s">
        <v>54</v>
      </c>
      <c r="B6" s="33" t="s">
        <v>104</v>
      </c>
      <c r="C6" s="47" t="s">
        <v>17</v>
      </c>
      <c r="D6" s="47">
        <v>15</v>
      </c>
      <c r="E6" s="52"/>
      <c r="F6" s="52">
        <f t="shared" si="0"/>
        <v>0</v>
      </c>
      <c r="G6" s="53">
        <v>0.08</v>
      </c>
      <c r="H6" s="52">
        <f t="shared" si="1"/>
        <v>0</v>
      </c>
      <c r="I6" s="47"/>
      <c r="J6" s="45"/>
    </row>
    <row r="7" spans="1:10">
      <c r="A7" s="2"/>
      <c r="B7" s="2"/>
      <c r="C7" s="2"/>
      <c r="D7" s="2"/>
      <c r="E7" s="46" t="s">
        <v>313</v>
      </c>
      <c r="F7" s="52">
        <f>SUM(F4:F6)</f>
        <v>0</v>
      </c>
      <c r="G7" s="68"/>
      <c r="H7" s="52">
        <f>SUM(H4:H6)</f>
        <v>0</v>
      </c>
      <c r="I7" s="60"/>
      <c r="J7" s="2"/>
    </row>
    <row r="8" spans="1:10">
      <c r="A8" s="2"/>
      <c r="B8" s="2"/>
      <c r="C8" s="2"/>
      <c r="D8" s="2"/>
      <c r="E8" s="2"/>
      <c r="F8" s="2"/>
      <c r="G8" s="72"/>
      <c r="H8" s="2"/>
      <c r="I8" s="2"/>
      <c r="J8" s="2"/>
    </row>
    <row r="9" spans="1:10">
      <c r="A9" s="2"/>
      <c r="B9" s="75" t="s">
        <v>240</v>
      </c>
      <c r="C9" s="2"/>
      <c r="D9" s="2"/>
      <c r="E9" s="2"/>
      <c r="F9" s="2"/>
      <c r="G9" s="70"/>
      <c r="H9" s="2"/>
      <c r="I9" s="2"/>
      <c r="J9" s="2"/>
    </row>
    <row r="10" spans="1:10">
      <c r="A10" s="2"/>
      <c r="B10" s="2"/>
      <c r="C10" s="2"/>
      <c r="D10" s="2"/>
      <c r="E10" s="2"/>
      <c r="F10" s="2"/>
      <c r="G10" s="70"/>
      <c r="H10" s="2"/>
      <c r="I10" s="2"/>
      <c r="J10" s="2"/>
    </row>
    <row r="11" spans="1:10" ht="15" customHeight="1">
      <c r="A11" s="2"/>
      <c r="B11" s="133" t="s">
        <v>373</v>
      </c>
      <c r="C11" s="133"/>
      <c r="D11" s="133"/>
      <c r="E11" s="133"/>
      <c r="F11" s="133"/>
      <c r="G11" s="70"/>
      <c r="H11" s="2"/>
      <c r="I11" s="2"/>
      <c r="J11" s="2"/>
    </row>
    <row r="12" spans="1:10">
      <c r="A12" s="2"/>
      <c r="B12" s="2"/>
      <c r="C12" s="2"/>
      <c r="D12" s="2"/>
      <c r="E12" s="2"/>
      <c r="F12" s="2"/>
      <c r="G12" s="70"/>
      <c r="H12" s="2"/>
      <c r="I12" s="2"/>
      <c r="J12" s="2"/>
    </row>
  </sheetData>
  <mergeCells count="3">
    <mergeCell ref="A1:C1"/>
    <mergeCell ref="B3:J3"/>
    <mergeCell ref="B11:F1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B3" sqref="B3:B20"/>
    </sheetView>
  </sheetViews>
  <sheetFormatPr defaultRowHeight="15"/>
  <cols>
    <col min="2" max="2" width="46.42578125" customWidth="1"/>
    <col min="4" max="4" width="30" customWidth="1"/>
    <col min="5" max="5" width="13.28515625" customWidth="1"/>
    <col min="6" max="6" width="15.42578125" customWidth="1"/>
    <col min="7" max="7" width="17.42578125" style="39" customWidth="1"/>
    <col min="8" max="8" width="16" customWidth="1"/>
    <col min="9" max="9" width="21.28515625" customWidth="1"/>
    <col min="10" max="10" width="15.140625" customWidth="1"/>
  </cols>
  <sheetData>
    <row r="1" spans="1:10" ht="15" customHeight="1">
      <c r="A1" s="112" t="s">
        <v>379</v>
      </c>
      <c r="B1" s="112"/>
      <c r="C1" s="112"/>
      <c r="D1" s="112"/>
      <c r="E1" s="2"/>
      <c r="F1" s="2"/>
      <c r="G1" s="70"/>
      <c r="H1" s="2"/>
      <c r="I1" s="2"/>
      <c r="J1" s="2"/>
    </row>
    <row r="2" spans="1:10" ht="52.5" customHeight="1">
      <c r="A2" s="47" t="s">
        <v>4</v>
      </c>
      <c r="B2" s="47" t="s">
        <v>3</v>
      </c>
      <c r="C2" s="47" t="s">
        <v>0</v>
      </c>
      <c r="D2" s="47" t="s">
        <v>24</v>
      </c>
      <c r="E2" s="47" t="s">
        <v>1</v>
      </c>
      <c r="F2" s="47" t="s">
        <v>2</v>
      </c>
      <c r="G2" s="47" t="s">
        <v>312</v>
      </c>
      <c r="H2" s="50" t="s">
        <v>311</v>
      </c>
      <c r="I2" s="51" t="s">
        <v>182</v>
      </c>
      <c r="J2" s="50" t="s">
        <v>314</v>
      </c>
    </row>
    <row r="3" spans="1:10" ht="60">
      <c r="A3" s="47">
        <v>1</v>
      </c>
      <c r="B3" s="33" t="s">
        <v>380</v>
      </c>
      <c r="C3" s="47" t="s">
        <v>17</v>
      </c>
      <c r="D3" s="47">
        <v>300</v>
      </c>
      <c r="E3" s="52"/>
      <c r="F3" s="52">
        <f>D3*E3</f>
        <v>0</v>
      </c>
      <c r="G3" s="53">
        <v>0.08</v>
      </c>
      <c r="H3" s="52">
        <f>ROUND(F3*1.08,2)</f>
        <v>0</v>
      </c>
      <c r="I3" s="47"/>
      <c r="J3" s="30"/>
    </row>
    <row r="4" spans="1:10" ht="60">
      <c r="A4" s="47">
        <v>2</v>
      </c>
      <c r="B4" s="33" t="s">
        <v>381</v>
      </c>
      <c r="C4" s="47" t="s">
        <v>17</v>
      </c>
      <c r="D4" s="47">
        <v>300</v>
      </c>
      <c r="E4" s="52"/>
      <c r="F4" s="52">
        <f t="shared" ref="F4:F20" si="0">D4*E4</f>
        <v>0</v>
      </c>
      <c r="G4" s="53">
        <v>0.08</v>
      </c>
      <c r="H4" s="52">
        <f t="shared" ref="H4:H20" si="1">ROUND(F4*1.08,2)</f>
        <v>0</v>
      </c>
      <c r="I4" s="47"/>
      <c r="J4" s="30"/>
    </row>
    <row r="5" spans="1:10" ht="45">
      <c r="A5" s="47">
        <v>3</v>
      </c>
      <c r="B5" s="33" t="s">
        <v>382</v>
      </c>
      <c r="C5" s="47" t="s">
        <v>17</v>
      </c>
      <c r="D5" s="47">
        <v>2500</v>
      </c>
      <c r="E5" s="52"/>
      <c r="F5" s="52">
        <f t="shared" si="0"/>
        <v>0</v>
      </c>
      <c r="G5" s="53">
        <v>0.08</v>
      </c>
      <c r="H5" s="52">
        <f t="shared" si="1"/>
        <v>0</v>
      </c>
      <c r="I5" s="47"/>
      <c r="J5" s="30"/>
    </row>
    <row r="6" spans="1:10">
      <c r="A6" s="47">
        <v>4</v>
      </c>
      <c r="B6" s="64" t="s">
        <v>105</v>
      </c>
      <c r="C6" s="47" t="s">
        <v>17</v>
      </c>
      <c r="D6" s="47">
        <v>30</v>
      </c>
      <c r="E6" s="52"/>
      <c r="F6" s="52">
        <f t="shared" si="0"/>
        <v>0</v>
      </c>
      <c r="G6" s="53">
        <v>0.08</v>
      </c>
      <c r="H6" s="52">
        <f t="shared" si="1"/>
        <v>0</v>
      </c>
      <c r="I6" s="47"/>
      <c r="J6" s="30"/>
    </row>
    <row r="7" spans="1:10">
      <c r="A7" s="47">
        <v>5</v>
      </c>
      <c r="B7" s="64" t="s">
        <v>106</v>
      </c>
      <c r="C7" s="47" t="s">
        <v>17</v>
      </c>
      <c r="D7" s="47">
        <v>5</v>
      </c>
      <c r="E7" s="52"/>
      <c r="F7" s="52">
        <f t="shared" si="0"/>
        <v>0</v>
      </c>
      <c r="G7" s="53">
        <v>0.08</v>
      </c>
      <c r="H7" s="52">
        <f t="shared" si="1"/>
        <v>0</v>
      </c>
      <c r="I7" s="47"/>
      <c r="J7" s="30"/>
    </row>
    <row r="8" spans="1:10">
      <c r="A8" s="47">
        <v>6</v>
      </c>
      <c r="B8" s="64" t="s">
        <v>383</v>
      </c>
      <c r="C8" s="47" t="s">
        <v>17</v>
      </c>
      <c r="D8" s="47">
        <v>130</v>
      </c>
      <c r="E8" s="52"/>
      <c r="F8" s="52">
        <f t="shared" si="0"/>
        <v>0</v>
      </c>
      <c r="G8" s="53">
        <v>0.08</v>
      </c>
      <c r="H8" s="52">
        <f t="shared" si="1"/>
        <v>0</v>
      </c>
      <c r="I8" s="47"/>
      <c r="J8" s="30"/>
    </row>
    <row r="9" spans="1:10">
      <c r="A9" s="47">
        <v>7</v>
      </c>
      <c r="B9" s="64" t="s">
        <v>107</v>
      </c>
      <c r="C9" s="47" t="s">
        <v>17</v>
      </c>
      <c r="D9" s="47">
        <v>450</v>
      </c>
      <c r="E9" s="52"/>
      <c r="F9" s="52">
        <f t="shared" si="0"/>
        <v>0</v>
      </c>
      <c r="G9" s="53">
        <v>0.08</v>
      </c>
      <c r="H9" s="52">
        <f t="shared" si="1"/>
        <v>0</v>
      </c>
      <c r="I9" s="47"/>
      <c r="J9" s="30"/>
    </row>
    <row r="10" spans="1:10">
      <c r="A10" s="47">
        <v>8</v>
      </c>
      <c r="B10" s="64" t="s">
        <v>108</v>
      </c>
      <c r="C10" s="47" t="s">
        <v>17</v>
      </c>
      <c r="D10" s="47">
        <v>50</v>
      </c>
      <c r="E10" s="52"/>
      <c r="F10" s="52">
        <f t="shared" si="0"/>
        <v>0</v>
      </c>
      <c r="G10" s="53">
        <v>0.08</v>
      </c>
      <c r="H10" s="52">
        <f t="shared" si="1"/>
        <v>0</v>
      </c>
      <c r="I10" s="47"/>
      <c r="J10" s="30"/>
    </row>
    <row r="11" spans="1:10" ht="30">
      <c r="A11" s="47">
        <v>9</v>
      </c>
      <c r="B11" s="64" t="s">
        <v>202</v>
      </c>
      <c r="C11" s="47" t="s">
        <v>7</v>
      </c>
      <c r="D11" s="47">
        <v>52</v>
      </c>
      <c r="E11" s="52"/>
      <c r="F11" s="52">
        <f t="shared" si="0"/>
        <v>0</v>
      </c>
      <c r="G11" s="53">
        <v>0.08</v>
      </c>
      <c r="H11" s="52">
        <f t="shared" si="1"/>
        <v>0</v>
      </c>
      <c r="I11" s="47"/>
      <c r="J11" s="30"/>
    </row>
    <row r="12" spans="1:10" ht="30">
      <c r="A12" s="47">
        <v>10</v>
      </c>
      <c r="B12" s="64" t="s">
        <v>203</v>
      </c>
      <c r="C12" s="47" t="s">
        <v>7</v>
      </c>
      <c r="D12" s="47">
        <v>25</v>
      </c>
      <c r="E12" s="52"/>
      <c r="F12" s="52">
        <f t="shared" si="0"/>
        <v>0</v>
      </c>
      <c r="G12" s="53">
        <v>0.08</v>
      </c>
      <c r="H12" s="52">
        <f t="shared" si="1"/>
        <v>0</v>
      </c>
      <c r="I12" s="47"/>
      <c r="J12" s="30"/>
    </row>
    <row r="13" spans="1:10">
      <c r="A13" s="47">
        <v>11</v>
      </c>
      <c r="B13" s="64" t="s">
        <v>109</v>
      </c>
      <c r="C13" s="47" t="s">
        <v>17</v>
      </c>
      <c r="D13" s="47">
        <v>1000</v>
      </c>
      <c r="E13" s="52"/>
      <c r="F13" s="52">
        <f t="shared" si="0"/>
        <v>0</v>
      </c>
      <c r="G13" s="53">
        <v>0.08</v>
      </c>
      <c r="H13" s="52">
        <f t="shared" si="1"/>
        <v>0</v>
      </c>
      <c r="I13" s="47"/>
      <c r="J13" s="30"/>
    </row>
    <row r="14" spans="1:10">
      <c r="A14" s="47">
        <v>12</v>
      </c>
      <c r="B14" s="64" t="s">
        <v>250</v>
      </c>
      <c r="C14" s="47" t="s">
        <v>17</v>
      </c>
      <c r="D14" s="47">
        <v>200</v>
      </c>
      <c r="E14" s="52"/>
      <c r="F14" s="52">
        <f t="shared" si="0"/>
        <v>0</v>
      </c>
      <c r="G14" s="53">
        <v>0.08</v>
      </c>
      <c r="H14" s="52">
        <f t="shared" si="1"/>
        <v>0</v>
      </c>
      <c r="I14" s="47"/>
      <c r="J14" s="30"/>
    </row>
    <row r="15" spans="1:10">
      <c r="A15" s="47">
        <v>13</v>
      </c>
      <c r="B15" s="64" t="s">
        <v>138</v>
      </c>
      <c r="C15" s="47" t="s">
        <v>7</v>
      </c>
      <c r="D15" s="47">
        <v>4</v>
      </c>
      <c r="E15" s="52"/>
      <c r="F15" s="52">
        <f t="shared" si="0"/>
        <v>0</v>
      </c>
      <c r="G15" s="53">
        <v>0.08</v>
      </c>
      <c r="H15" s="52">
        <f t="shared" si="1"/>
        <v>0</v>
      </c>
      <c r="I15" s="47"/>
      <c r="J15" s="30"/>
    </row>
    <row r="16" spans="1:10">
      <c r="A16" s="47">
        <v>14</v>
      </c>
      <c r="B16" s="64" t="s">
        <v>204</v>
      </c>
      <c r="C16" s="47" t="s">
        <v>7</v>
      </c>
      <c r="D16" s="47">
        <v>10</v>
      </c>
      <c r="E16" s="52"/>
      <c r="F16" s="52">
        <f t="shared" si="0"/>
        <v>0</v>
      </c>
      <c r="G16" s="53">
        <v>0.08</v>
      </c>
      <c r="H16" s="52">
        <f t="shared" si="1"/>
        <v>0</v>
      </c>
      <c r="I16" s="47"/>
      <c r="J16" s="30"/>
    </row>
    <row r="17" spans="1:10">
      <c r="A17" s="47">
        <v>15</v>
      </c>
      <c r="B17" s="64" t="s">
        <v>205</v>
      </c>
      <c r="C17" s="47" t="s">
        <v>7</v>
      </c>
      <c r="D17" s="47">
        <v>6</v>
      </c>
      <c r="E17" s="52"/>
      <c r="F17" s="52">
        <f t="shared" si="0"/>
        <v>0</v>
      </c>
      <c r="G17" s="53">
        <v>0.08</v>
      </c>
      <c r="H17" s="52">
        <f t="shared" si="1"/>
        <v>0</v>
      </c>
      <c r="I17" s="47"/>
      <c r="J17" s="30"/>
    </row>
    <row r="18" spans="1:10" ht="30">
      <c r="A18" s="47">
        <v>16</v>
      </c>
      <c r="B18" s="33" t="s">
        <v>110</v>
      </c>
      <c r="C18" s="47" t="s">
        <v>17</v>
      </c>
      <c r="D18" s="47">
        <v>40</v>
      </c>
      <c r="E18" s="52"/>
      <c r="F18" s="52">
        <f t="shared" si="0"/>
        <v>0</v>
      </c>
      <c r="G18" s="53">
        <v>0.08</v>
      </c>
      <c r="H18" s="52">
        <f t="shared" si="1"/>
        <v>0</v>
      </c>
      <c r="I18" s="47"/>
      <c r="J18" s="30"/>
    </row>
    <row r="19" spans="1:10" ht="64.5" customHeight="1">
      <c r="A19" s="47">
        <v>17</v>
      </c>
      <c r="B19" s="33" t="s">
        <v>384</v>
      </c>
      <c r="C19" s="47" t="s">
        <v>17</v>
      </c>
      <c r="D19" s="47">
        <v>50</v>
      </c>
      <c r="E19" s="52"/>
      <c r="F19" s="52">
        <f t="shared" si="0"/>
        <v>0</v>
      </c>
      <c r="G19" s="53">
        <v>0.08</v>
      </c>
      <c r="H19" s="52">
        <f t="shared" si="1"/>
        <v>0</v>
      </c>
      <c r="I19" s="51" t="s">
        <v>210</v>
      </c>
      <c r="J19" s="30"/>
    </row>
    <row r="20" spans="1:10">
      <c r="A20" s="85">
        <v>18</v>
      </c>
      <c r="B20" s="86" t="s">
        <v>178</v>
      </c>
      <c r="C20" s="85" t="s">
        <v>17</v>
      </c>
      <c r="D20" s="47">
        <v>3</v>
      </c>
      <c r="E20" s="52"/>
      <c r="F20" s="52">
        <f t="shared" si="0"/>
        <v>0</v>
      </c>
      <c r="G20" s="53">
        <v>0.08</v>
      </c>
      <c r="H20" s="52">
        <f t="shared" si="1"/>
        <v>0</v>
      </c>
      <c r="I20" s="47"/>
      <c r="J20" s="74"/>
    </row>
    <row r="21" spans="1:10">
      <c r="A21" s="57"/>
      <c r="B21" s="13"/>
      <c r="C21" s="87"/>
      <c r="D21" s="2"/>
      <c r="E21" s="46" t="s">
        <v>313</v>
      </c>
      <c r="F21" s="56">
        <f>SUM(F3:F20)</f>
        <v>0</v>
      </c>
      <c r="G21" s="68"/>
      <c r="H21" s="56">
        <f>SUM(H3:H20)</f>
        <v>0</v>
      </c>
      <c r="I21" s="37"/>
      <c r="J21" s="2"/>
    </row>
    <row r="22" spans="1:10">
      <c r="A22" s="2"/>
      <c r="B22" s="2"/>
      <c r="C22" s="2"/>
      <c r="D22" s="2"/>
      <c r="E22" s="2"/>
      <c r="F22" s="2"/>
      <c r="G22" s="72"/>
      <c r="H22" s="2"/>
      <c r="I22" s="2"/>
      <c r="J22" s="2"/>
    </row>
    <row r="23" spans="1:10">
      <c r="B23" s="58" t="s">
        <v>240</v>
      </c>
    </row>
  </sheetData>
  <mergeCells count="1">
    <mergeCell ref="A1:D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B3" sqref="B3:B7"/>
    </sheetView>
  </sheetViews>
  <sheetFormatPr defaultRowHeight="15"/>
  <cols>
    <col min="2" max="2" width="41.5703125" customWidth="1"/>
    <col min="3" max="3" width="31.28515625" customWidth="1"/>
    <col min="4" max="4" width="23.5703125" customWidth="1"/>
    <col min="5" max="5" width="14.28515625" customWidth="1"/>
    <col min="6" max="6" width="15.5703125" customWidth="1"/>
    <col min="7" max="7" width="15.28515625" style="39" customWidth="1"/>
    <col min="8" max="9" width="14" customWidth="1"/>
    <col min="10" max="10" width="15.5703125" customWidth="1"/>
  </cols>
  <sheetData>
    <row r="1" spans="1:10">
      <c r="A1" s="112" t="s">
        <v>385</v>
      </c>
      <c r="B1" s="112"/>
      <c r="C1" s="112"/>
      <c r="D1" s="2"/>
      <c r="E1" s="2"/>
      <c r="F1" s="2"/>
      <c r="G1" s="70"/>
      <c r="H1" s="2"/>
      <c r="I1" s="2"/>
      <c r="J1" s="2"/>
    </row>
    <row r="2" spans="1:10" ht="50.25" customHeight="1">
      <c r="A2" s="47" t="s">
        <v>4</v>
      </c>
      <c r="B2" s="47" t="s">
        <v>3</v>
      </c>
      <c r="C2" s="47" t="s">
        <v>0</v>
      </c>
      <c r="D2" s="47" t="s">
        <v>24</v>
      </c>
      <c r="E2" s="47" t="s">
        <v>1</v>
      </c>
      <c r="F2" s="47" t="s">
        <v>2</v>
      </c>
      <c r="G2" s="47" t="s">
        <v>312</v>
      </c>
      <c r="H2" s="50" t="s">
        <v>311</v>
      </c>
      <c r="I2" s="51" t="s">
        <v>182</v>
      </c>
      <c r="J2" s="50" t="s">
        <v>314</v>
      </c>
    </row>
    <row r="3" spans="1:10">
      <c r="A3" s="47">
        <v>1</v>
      </c>
      <c r="B3" s="33" t="s">
        <v>111</v>
      </c>
      <c r="C3" s="47" t="s">
        <v>17</v>
      </c>
      <c r="D3" s="47">
        <v>80</v>
      </c>
      <c r="E3" s="52"/>
      <c r="F3" s="52">
        <f>D3*E3</f>
        <v>0</v>
      </c>
      <c r="G3" s="53">
        <v>0.08</v>
      </c>
      <c r="H3" s="52">
        <f>ROUND(F3*1.08,2)</f>
        <v>0</v>
      </c>
      <c r="I3" s="47"/>
      <c r="J3" s="47"/>
    </row>
    <row r="4" spans="1:10">
      <c r="A4" s="47">
        <v>2</v>
      </c>
      <c r="B4" s="33" t="s">
        <v>112</v>
      </c>
      <c r="C4" s="47" t="s">
        <v>17</v>
      </c>
      <c r="D4" s="47">
        <v>5</v>
      </c>
      <c r="E4" s="52"/>
      <c r="F4" s="52">
        <f t="shared" ref="F4:F7" si="0">D4*E4</f>
        <v>0</v>
      </c>
      <c r="G4" s="53">
        <v>0.08</v>
      </c>
      <c r="H4" s="52">
        <f t="shared" ref="H4:H7" si="1">ROUND(F4*1.08,2)</f>
        <v>0</v>
      </c>
      <c r="I4" s="47"/>
      <c r="J4" s="47"/>
    </row>
    <row r="5" spans="1:10">
      <c r="A5" s="47">
        <v>3</v>
      </c>
      <c r="B5" s="33" t="s">
        <v>113</v>
      </c>
      <c r="C5" s="47" t="s">
        <v>17</v>
      </c>
      <c r="D5" s="47">
        <v>330</v>
      </c>
      <c r="E5" s="52"/>
      <c r="F5" s="52">
        <f t="shared" si="0"/>
        <v>0</v>
      </c>
      <c r="G5" s="53">
        <v>0.08</v>
      </c>
      <c r="H5" s="52">
        <f t="shared" si="1"/>
        <v>0</v>
      </c>
      <c r="I5" s="47"/>
      <c r="J5" s="47"/>
    </row>
    <row r="6" spans="1:10">
      <c r="A6" s="47">
        <v>4</v>
      </c>
      <c r="B6" s="33" t="s">
        <v>139</v>
      </c>
      <c r="C6" s="47" t="s">
        <v>17</v>
      </c>
      <c r="D6" s="47">
        <v>15</v>
      </c>
      <c r="E6" s="52"/>
      <c r="F6" s="52">
        <f t="shared" si="0"/>
        <v>0</v>
      </c>
      <c r="G6" s="53">
        <v>0.08</v>
      </c>
      <c r="H6" s="52">
        <f t="shared" si="1"/>
        <v>0</v>
      </c>
      <c r="I6" s="47"/>
      <c r="J6" s="47"/>
    </row>
    <row r="7" spans="1:10" ht="30">
      <c r="A7" s="47">
        <v>5</v>
      </c>
      <c r="B7" s="33" t="s">
        <v>114</v>
      </c>
      <c r="C7" s="47" t="s">
        <v>17</v>
      </c>
      <c r="D7" s="47">
        <v>68</v>
      </c>
      <c r="E7" s="52"/>
      <c r="F7" s="52">
        <f t="shared" si="0"/>
        <v>0</v>
      </c>
      <c r="G7" s="53">
        <v>0.08</v>
      </c>
      <c r="H7" s="52">
        <f t="shared" si="1"/>
        <v>0</v>
      </c>
      <c r="I7" s="51" t="s">
        <v>210</v>
      </c>
      <c r="J7" s="45"/>
    </row>
    <row r="8" spans="1:10">
      <c r="A8" s="2"/>
      <c r="B8" s="2"/>
      <c r="C8" s="2"/>
      <c r="D8" s="2"/>
      <c r="E8" s="46" t="s">
        <v>313</v>
      </c>
      <c r="F8" s="56">
        <f>SUM(F3:F7)</f>
        <v>0</v>
      </c>
      <c r="G8" s="68"/>
      <c r="H8" s="56">
        <f>SUM(H3:H7)</f>
        <v>0</v>
      </c>
      <c r="I8" s="60"/>
      <c r="J8" s="2"/>
    </row>
    <row r="9" spans="1:10">
      <c r="A9" s="2"/>
      <c r="B9" s="2"/>
      <c r="C9" s="2"/>
      <c r="D9" s="2"/>
      <c r="E9" s="2"/>
      <c r="F9" s="2"/>
      <c r="G9" s="72"/>
      <c r="H9" s="2"/>
      <c r="I9" s="2"/>
      <c r="J9" s="2"/>
    </row>
    <row r="10" spans="1:10" ht="15" customHeight="1">
      <c r="A10" s="2"/>
      <c r="B10" s="75" t="s">
        <v>240</v>
      </c>
      <c r="C10" s="2"/>
      <c r="D10" s="2"/>
      <c r="E10" s="2"/>
      <c r="F10" s="2"/>
      <c r="G10" s="70"/>
      <c r="H10" s="2"/>
      <c r="I10" s="2"/>
      <c r="J10" s="2"/>
    </row>
    <row r="11" spans="1:10">
      <c r="A11" s="2"/>
      <c r="B11" s="2"/>
      <c r="C11" s="2"/>
      <c r="D11" s="2"/>
      <c r="E11" s="2"/>
      <c r="F11" s="2"/>
      <c r="G11" s="70"/>
      <c r="H11" s="2"/>
      <c r="I11" s="2"/>
      <c r="J11" s="2"/>
    </row>
    <row r="12" spans="1:10" ht="15" customHeight="1">
      <c r="A12" s="2"/>
      <c r="B12" s="133" t="s">
        <v>278</v>
      </c>
      <c r="C12" s="133"/>
      <c r="D12" s="133"/>
      <c r="E12" s="133"/>
      <c r="F12" s="2"/>
      <c r="G12" s="70"/>
      <c r="H12" s="2"/>
      <c r="I12" s="2"/>
      <c r="J12" s="2"/>
    </row>
    <row r="13" spans="1:10">
      <c r="A13" s="2"/>
      <c r="B13" s="2"/>
      <c r="C13" s="2"/>
      <c r="D13" s="2"/>
      <c r="E13" s="2"/>
      <c r="F13" s="2"/>
      <c r="G13" s="70"/>
      <c r="H13" s="2"/>
      <c r="I13" s="2"/>
      <c r="J13" s="2"/>
    </row>
    <row r="14" spans="1:10">
      <c r="A14" s="2"/>
      <c r="B14" s="2"/>
      <c r="C14" s="2"/>
      <c r="D14" s="2"/>
      <c r="E14" s="2"/>
      <c r="F14" s="2"/>
      <c r="G14" s="70"/>
      <c r="H14" s="2"/>
      <c r="I14" s="2"/>
      <c r="J14" s="2"/>
    </row>
  </sheetData>
  <mergeCells count="2">
    <mergeCell ref="A1:C1"/>
    <mergeCell ref="B12:E1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D21" sqref="D21"/>
    </sheetView>
  </sheetViews>
  <sheetFormatPr defaultRowHeight="15"/>
  <cols>
    <col min="2" max="2" width="24.7109375" customWidth="1"/>
    <col min="4" max="4" width="25.7109375" customWidth="1"/>
    <col min="5" max="5" width="15" customWidth="1"/>
    <col min="6" max="6" width="15.28515625" customWidth="1"/>
    <col min="7" max="7" width="18.28515625" style="39" customWidth="1"/>
    <col min="8" max="8" width="16.42578125" customWidth="1"/>
    <col min="9" max="9" width="18.28515625" customWidth="1"/>
    <col min="10" max="10" width="15.28515625" customWidth="1"/>
  </cols>
  <sheetData>
    <row r="1" spans="1:10" ht="15" customHeight="1">
      <c r="A1" s="112" t="s">
        <v>318</v>
      </c>
      <c r="B1" s="112"/>
      <c r="C1" s="112"/>
      <c r="D1" s="2"/>
      <c r="E1" s="2"/>
      <c r="F1" s="2"/>
      <c r="G1" s="70"/>
      <c r="H1" s="2"/>
      <c r="I1" s="2"/>
      <c r="J1" s="2"/>
    </row>
    <row r="2" spans="1:10" ht="45.75" customHeight="1">
      <c r="A2" s="47" t="s">
        <v>4</v>
      </c>
      <c r="B2" s="47" t="s">
        <v>3</v>
      </c>
      <c r="C2" s="47" t="s">
        <v>0</v>
      </c>
      <c r="D2" s="47" t="s">
        <v>24</v>
      </c>
      <c r="E2" s="47" t="s">
        <v>1</v>
      </c>
      <c r="F2" s="47" t="s">
        <v>2</v>
      </c>
      <c r="G2" s="47" t="s">
        <v>312</v>
      </c>
      <c r="H2" s="50" t="s">
        <v>311</v>
      </c>
      <c r="I2" s="51" t="s">
        <v>182</v>
      </c>
      <c r="J2" s="50" t="s">
        <v>314</v>
      </c>
    </row>
    <row r="3" spans="1:10" ht="34.5" customHeight="1">
      <c r="A3" s="46">
        <v>1</v>
      </c>
      <c r="B3" s="114" t="s">
        <v>386</v>
      </c>
      <c r="C3" s="115"/>
      <c r="D3" s="115"/>
      <c r="E3" s="115"/>
      <c r="F3" s="115"/>
      <c r="G3" s="115"/>
      <c r="H3" s="115"/>
      <c r="I3" s="115"/>
      <c r="J3" s="116"/>
    </row>
    <row r="4" spans="1:10">
      <c r="A4" s="85" t="s">
        <v>52</v>
      </c>
      <c r="B4" s="34" t="s">
        <v>142</v>
      </c>
      <c r="C4" s="85" t="s">
        <v>17</v>
      </c>
      <c r="D4" s="85">
        <v>120</v>
      </c>
      <c r="E4" s="88"/>
      <c r="F4" s="88">
        <f>D4*E4</f>
        <v>0</v>
      </c>
      <c r="G4" s="89">
        <v>0.08</v>
      </c>
      <c r="H4" s="52">
        <f>ROUND(F4*1.08,2)</f>
        <v>0</v>
      </c>
      <c r="I4" s="85"/>
      <c r="J4" s="47"/>
    </row>
    <row r="5" spans="1:10">
      <c r="A5" s="85" t="s">
        <v>53</v>
      </c>
      <c r="B5" s="34" t="s">
        <v>141</v>
      </c>
      <c r="C5" s="85" t="s">
        <v>17</v>
      </c>
      <c r="D5" s="85">
        <v>60</v>
      </c>
      <c r="E5" s="88"/>
      <c r="F5" s="88">
        <f t="shared" ref="F5:F7" si="0">D5*E5</f>
        <v>0</v>
      </c>
      <c r="G5" s="89">
        <v>0.08</v>
      </c>
      <c r="H5" s="52">
        <f t="shared" ref="H5:H7" si="1">ROUND(F5*1.08,2)</f>
        <v>0</v>
      </c>
      <c r="I5" s="84" t="s">
        <v>210</v>
      </c>
      <c r="J5" s="47"/>
    </row>
    <row r="6" spans="1:10">
      <c r="A6" s="85" t="s">
        <v>54</v>
      </c>
      <c r="B6" s="34" t="s">
        <v>143</v>
      </c>
      <c r="C6" s="85" t="s">
        <v>17</v>
      </c>
      <c r="D6" s="85">
        <v>130</v>
      </c>
      <c r="E6" s="88"/>
      <c r="F6" s="88">
        <f t="shared" si="0"/>
        <v>0</v>
      </c>
      <c r="G6" s="89">
        <v>0.08</v>
      </c>
      <c r="H6" s="52">
        <f t="shared" si="1"/>
        <v>0</v>
      </c>
      <c r="I6" s="85"/>
      <c r="J6" s="47"/>
    </row>
    <row r="7" spans="1:10">
      <c r="A7" s="85" t="s">
        <v>55</v>
      </c>
      <c r="B7" s="34" t="s">
        <v>140</v>
      </c>
      <c r="C7" s="85" t="s">
        <v>17</v>
      </c>
      <c r="D7" s="85">
        <v>120</v>
      </c>
      <c r="E7" s="88"/>
      <c r="F7" s="88">
        <f t="shared" si="0"/>
        <v>0</v>
      </c>
      <c r="G7" s="89">
        <v>0.08</v>
      </c>
      <c r="H7" s="52">
        <f t="shared" si="1"/>
        <v>0</v>
      </c>
      <c r="I7" s="84" t="s">
        <v>210</v>
      </c>
      <c r="J7" s="45"/>
    </row>
    <row r="8" spans="1:10">
      <c r="A8" s="2"/>
      <c r="B8" s="2"/>
      <c r="C8" s="2"/>
      <c r="D8" s="2"/>
      <c r="E8" s="46" t="s">
        <v>313</v>
      </c>
      <c r="F8" s="90">
        <f>SUM(F4:F7)</f>
        <v>0</v>
      </c>
      <c r="G8" s="68"/>
      <c r="H8" s="90">
        <f>SUM(H4:H7)</f>
        <v>0</v>
      </c>
      <c r="I8" s="60"/>
      <c r="J8" s="2"/>
    </row>
    <row r="9" spans="1:10">
      <c r="A9" s="2"/>
      <c r="E9" s="2"/>
      <c r="F9" s="2"/>
      <c r="G9" s="72"/>
      <c r="H9" s="2"/>
      <c r="I9" s="2"/>
      <c r="J9" s="2"/>
    </row>
    <row r="10" spans="1:10">
      <c r="A10" s="2"/>
      <c r="B10" s="2"/>
      <c r="C10" s="2"/>
      <c r="D10" s="2"/>
      <c r="E10" s="2"/>
      <c r="F10" s="2"/>
      <c r="G10" s="70"/>
      <c r="H10" s="2"/>
      <c r="I10" s="2"/>
      <c r="J10" s="2"/>
    </row>
    <row r="11" spans="1:10" ht="15" customHeight="1">
      <c r="A11" s="2"/>
      <c r="B11" s="134" t="s">
        <v>240</v>
      </c>
      <c r="C11" s="135"/>
      <c r="D11" s="135"/>
      <c r="I11" s="2"/>
      <c r="J11" s="2"/>
    </row>
    <row r="12" spans="1:10">
      <c r="A12" s="2"/>
      <c r="B12" s="2"/>
      <c r="C12" s="2"/>
      <c r="D12" s="2"/>
      <c r="E12" s="2"/>
      <c r="F12" s="2"/>
      <c r="G12" s="70"/>
      <c r="H12" s="2"/>
      <c r="I12" s="2"/>
      <c r="J12" s="2"/>
    </row>
    <row r="13" spans="1:10">
      <c r="B13" s="133" t="s">
        <v>373</v>
      </c>
      <c r="C13" s="133"/>
      <c r="D13" s="133"/>
      <c r="E13" s="133"/>
      <c r="F13" s="133"/>
      <c r="G13" s="133"/>
      <c r="H13" s="133"/>
    </row>
  </sheetData>
  <mergeCells count="4">
    <mergeCell ref="A1:C1"/>
    <mergeCell ref="B11:D11"/>
    <mergeCell ref="B3:J3"/>
    <mergeCell ref="B13:H1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D19" sqref="D19"/>
    </sheetView>
  </sheetViews>
  <sheetFormatPr defaultRowHeight="15"/>
  <cols>
    <col min="1" max="1" width="10.85546875" customWidth="1"/>
    <col min="2" max="2" width="42.28515625" customWidth="1"/>
    <col min="4" max="4" width="19.28515625" customWidth="1"/>
    <col min="5" max="5" width="17.7109375" customWidth="1"/>
    <col min="6" max="6" width="10.5703125" customWidth="1"/>
    <col min="7" max="7" width="14.140625" customWidth="1"/>
    <col min="8" max="8" width="10.85546875" customWidth="1"/>
    <col min="9" max="9" width="15.28515625" customWidth="1"/>
  </cols>
  <sheetData>
    <row r="1" spans="1:9">
      <c r="A1" s="112" t="s">
        <v>319</v>
      </c>
      <c r="B1" s="112"/>
      <c r="C1" s="112"/>
      <c r="D1" s="2"/>
      <c r="E1" s="2"/>
      <c r="F1" s="2"/>
      <c r="G1" s="2"/>
      <c r="H1" s="2"/>
      <c r="I1" s="2"/>
    </row>
    <row r="2" spans="1:9" ht="50.25" customHeight="1">
      <c r="A2" s="47" t="s">
        <v>4</v>
      </c>
      <c r="B2" s="47" t="s">
        <v>3</v>
      </c>
      <c r="C2" s="47" t="s">
        <v>0</v>
      </c>
      <c r="D2" s="47" t="s">
        <v>24</v>
      </c>
      <c r="E2" s="47" t="s">
        <v>1</v>
      </c>
      <c r="F2" s="47" t="s">
        <v>2</v>
      </c>
      <c r="G2" s="47" t="s">
        <v>312</v>
      </c>
      <c r="H2" s="50" t="s">
        <v>311</v>
      </c>
      <c r="I2" s="50" t="s">
        <v>314</v>
      </c>
    </row>
    <row r="3" spans="1:9" ht="108.75" customHeight="1">
      <c r="A3" s="46">
        <v>1</v>
      </c>
      <c r="B3" s="136" t="s">
        <v>388</v>
      </c>
      <c r="C3" s="137"/>
      <c r="D3" s="137"/>
      <c r="E3" s="137"/>
      <c r="F3" s="137"/>
      <c r="G3" s="137"/>
      <c r="H3" s="137"/>
      <c r="I3" s="138"/>
    </row>
    <row r="4" spans="1:9" ht="15" customHeight="1">
      <c r="A4" s="47" t="s">
        <v>52</v>
      </c>
      <c r="B4" s="34" t="s">
        <v>144</v>
      </c>
      <c r="C4" s="85" t="s">
        <v>17</v>
      </c>
      <c r="D4" s="47">
        <v>80</v>
      </c>
      <c r="E4" s="90"/>
      <c r="F4" s="52">
        <f>D4*E4</f>
        <v>0</v>
      </c>
      <c r="G4" s="76">
        <v>0.08</v>
      </c>
      <c r="H4" s="52">
        <f>ROUND(F4*1.08,2)</f>
        <v>0</v>
      </c>
      <c r="I4" s="47"/>
    </row>
    <row r="5" spans="1:9">
      <c r="A5" s="47" t="s">
        <v>53</v>
      </c>
      <c r="B5" s="34" t="s">
        <v>145</v>
      </c>
      <c r="C5" s="85" t="s">
        <v>17</v>
      </c>
      <c r="D5" s="47">
        <v>20</v>
      </c>
      <c r="E5" s="90"/>
      <c r="F5" s="52">
        <f t="shared" ref="F5:F11" si="0">D5*E5</f>
        <v>0</v>
      </c>
      <c r="G5" s="76">
        <v>0.08</v>
      </c>
      <c r="H5" s="52">
        <f t="shared" ref="H5:H11" si="1">ROUND(F5*1.08,2)</f>
        <v>0</v>
      </c>
      <c r="I5" s="47"/>
    </row>
    <row r="6" spans="1:9">
      <c r="A6" s="47" t="s">
        <v>54</v>
      </c>
      <c r="B6" s="34" t="s">
        <v>146</v>
      </c>
      <c r="C6" s="85" t="s">
        <v>17</v>
      </c>
      <c r="D6" s="47">
        <v>30</v>
      </c>
      <c r="E6" s="90"/>
      <c r="F6" s="52">
        <f t="shared" si="0"/>
        <v>0</v>
      </c>
      <c r="G6" s="76">
        <v>0.08</v>
      </c>
      <c r="H6" s="52">
        <f t="shared" si="1"/>
        <v>0</v>
      </c>
      <c r="I6" s="47"/>
    </row>
    <row r="7" spans="1:9">
      <c r="A7" s="47" t="s">
        <v>55</v>
      </c>
      <c r="B7" s="34" t="s">
        <v>147</v>
      </c>
      <c r="C7" s="85" t="s">
        <v>17</v>
      </c>
      <c r="D7" s="47">
        <v>8</v>
      </c>
      <c r="E7" s="90"/>
      <c r="F7" s="52">
        <f t="shared" si="0"/>
        <v>0</v>
      </c>
      <c r="G7" s="76">
        <v>0.08</v>
      </c>
      <c r="H7" s="52">
        <f t="shared" si="1"/>
        <v>0</v>
      </c>
      <c r="I7" s="47"/>
    </row>
    <row r="8" spans="1:9">
      <c r="A8" s="47" t="s">
        <v>56</v>
      </c>
      <c r="B8" s="34" t="s">
        <v>148</v>
      </c>
      <c r="C8" s="85" t="s">
        <v>17</v>
      </c>
      <c r="D8" s="50">
        <v>12</v>
      </c>
      <c r="E8" s="90"/>
      <c r="F8" s="52">
        <f t="shared" si="0"/>
        <v>0</v>
      </c>
      <c r="G8" s="76">
        <v>0.08</v>
      </c>
      <c r="H8" s="52">
        <f t="shared" si="1"/>
        <v>0</v>
      </c>
      <c r="I8" s="47"/>
    </row>
    <row r="9" spans="1:9">
      <c r="A9" s="47" t="s">
        <v>57</v>
      </c>
      <c r="B9" s="34" t="s">
        <v>149</v>
      </c>
      <c r="C9" s="85" t="s">
        <v>17</v>
      </c>
      <c r="D9" s="50">
        <v>20</v>
      </c>
      <c r="E9" s="90"/>
      <c r="F9" s="52">
        <f t="shared" si="0"/>
        <v>0</v>
      </c>
      <c r="G9" s="76">
        <v>0.08</v>
      </c>
      <c r="H9" s="52">
        <f t="shared" si="1"/>
        <v>0</v>
      </c>
      <c r="I9" s="47"/>
    </row>
    <row r="10" spans="1:9">
      <c r="A10" s="47" t="s">
        <v>115</v>
      </c>
      <c r="B10" s="34" t="s">
        <v>150</v>
      </c>
      <c r="C10" s="85" t="s">
        <v>17</v>
      </c>
      <c r="D10" s="50">
        <v>6</v>
      </c>
      <c r="E10" s="90"/>
      <c r="F10" s="52">
        <f t="shared" si="0"/>
        <v>0</v>
      </c>
      <c r="G10" s="76">
        <v>0.08</v>
      </c>
      <c r="H10" s="52">
        <f t="shared" si="1"/>
        <v>0</v>
      </c>
      <c r="I10" s="47"/>
    </row>
    <row r="11" spans="1:9" ht="112.5" customHeight="1">
      <c r="A11" s="47">
        <v>2</v>
      </c>
      <c r="B11" s="34" t="s">
        <v>387</v>
      </c>
      <c r="C11" s="85" t="s">
        <v>7</v>
      </c>
      <c r="D11" s="91">
        <v>12</v>
      </c>
      <c r="E11" s="90"/>
      <c r="F11" s="52">
        <f t="shared" si="0"/>
        <v>0</v>
      </c>
      <c r="G11" s="76">
        <v>0.08</v>
      </c>
      <c r="H11" s="52">
        <f t="shared" si="1"/>
        <v>0</v>
      </c>
      <c r="I11" s="47"/>
    </row>
    <row r="12" spans="1:9">
      <c r="A12" s="57"/>
      <c r="B12" s="13"/>
      <c r="C12" s="87"/>
      <c r="D12" s="72"/>
      <c r="E12" s="92" t="s">
        <v>313</v>
      </c>
      <c r="F12" s="56">
        <f>SUM(F4:F11)</f>
        <v>0</v>
      </c>
      <c r="G12" s="68"/>
      <c r="H12" s="56">
        <f>SUM(H4:H11)</f>
        <v>0</v>
      </c>
      <c r="I12" s="2"/>
    </row>
    <row r="13" spans="1:9">
      <c r="A13" s="57"/>
      <c r="B13" s="13"/>
      <c r="C13" s="87"/>
      <c r="D13" s="72"/>
      <c r="E13" s="25"/>
      <c r="F13" s="37"/>
      <c r="G13" s="37"/>
      <c r="H13" s="2"/>
      <c r="I13" s="2"/>
    </row>
    <row r="14" spans="1:9">
      <c r="A14" s="24"/>
      <c r="B14" s="13"/>
      <c r="C14" s="12"/>
      <c r="D14" s="14"/>
      <c r="E14" s="25"/>
      <c r="F14" s="10"/>
      <c r="G14" s="10"/>
    </row>
    <row r="15" spans="1:9">
      <c r="A15" s="24"/>
      <c r="B15" s="13"/>
      <c r="C15" s="12"/>
      <c r="D15" s="14"/>
      <c r="E15" s="25"/>
      <c r="F15" s="10"/>
      <c r="G15" s="10"/>
    </row>
    <row r="16" spans="1:9">
      <c r="A16" s="24"/>
      <c r="B16" s="13"/>
      <c r="C16" s="12"/>
      <c r="D16" s="14"/>
      <c r="E16" s="25"/>
      <c r="F16" s="10"/>
      <c r="G16" s="10"/>
    </row>
    <row r="17" spans="1:7">
      <c r="A17" s="24"/>
      <c r="B17" s="11"/>
      <c r="C17" s="12"/>
      <c r="D17" s="14"/>
      <c r="E17" s="25"/>
      <c r="F17" s="10"/>
      <c r="G17" s="10"/>
    </row>
    <row r="18" spans="1:7">
      <c r="A18" s="24"/>
      <c r="B18" s="13"/>
      <c r="C18" s="21"/>
      <c r="D18" s="14"/>
      <c r="E18" s="10"/>
    </row>
    <row r="19" spans="1:7">
      <c r="A19" s="24"/>
      <c r="B19" s="13"/>
      <c r="C19" s="21"/>
      <c r="D19" s="14"/>
      <c r="E19" s="10"/>
    </row>
    <row r="20" spans="1:7">
      <c r="A20" s="24"/>
      <c r="B20" s="26"/>
      <c r="C20" s="21"/>
      <c r="D20" s="14"/>
      <c r="E20" s="10"/>
    </row>
    <row r="21" spans="1:7">
      <c r="A21" s="24"/>
      <c r="B21" s="26"/>
      <c r="C21" s="21"/>
      <c r="D21" s="14"/>
      <c r="E21" s="14"/>
    </row>
    <row r="22" spans="1:7">
      <c r="A22" s="24"/>
      <c r="B22" s="26"/>
      <c r="C22" s="21"/>
      <c r="D22" s="14"/>
      <c r="E22" s="14"/>
    </row>
    <row r="23" spans="1:7">
      <c r="A23" s="24"/>
      <c r="B23" s="26"/>
      <c r="C23" s="21"/>
      <c r="E23" s="14"/>
    </row>
    <row r="24" spans="1:7">
      <c r="E24" s="14"/>
    </row>
    <row r="25" spans="1:7">
      <c r="E25" s="14"/>
    </row>
    <row r="26" spans="1:7">
      <c r="E26" s="14"/>
    </row>
    <row r="27" spans="1:7">
      <c r="E27" s="14"/>
    </row>
    <row r="28" spans="1:7">
      <c r="E28" s="14"/>
    </row>
    <row r="29" spans="1:7">
      <c r="E29" s="14"/>
    </row>
    <row r="30" spans="1:7">
      <c r="E30" s="14"/>
    </row>
    <row r="31" spans="1:7">
      <c r="E31" s="14"/>
    </row>
  </sheetData>
  <mergeCells count="2">
    <mergeCell ref="A1:C1"/>
    <mergeCell ref="B3:I3"/>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B18" sqref="B18"/>
    </sheetView>
  </sheetViews>
  <sheetFormatPr defaultRowHeight="15"/>
  <cols>
    <col min="2" max="2" width="80" customWidth="1"/>
    <col min="3" max="3" width="8.140625" customWidth="1"/>
    <col min="4" max="4" width="24.42578125" customWidth="1"/>
    <col min="5" max="5" width="12.85546875" customWidth="1"/>
    <col min="6" max="6" width="14.7109375" customWidth="1"/>
    <col min="7" max="7" width="13.85546875" customWidth="1"/>
    <col min="8" max="8" width="14.28515625" customWidth="1"/>
    <col min="9" max="9" width="15.42578125" customWidth="1"/>
  </cols>
  <sheetData>
    <row r="1" spans="1:9">
      <c r="A1" s="112" t="s">
        <v>320</v>
      </c>
      <c r="B1" s="112"/>
      <c r="C1" s="112"/>
      <c r="D1" s="2"/>
      <c r="E1" s="2"/>
      <c r="F1" s="2"/>
      <c r="G1" s="2"/>
      <c r="H1" s="2"/>
      <c r="I1" s="2"/>
    </row>
    <row r="2" spans="1:9" ht="47.25" customHeight="1">
      <c r="A2" s="47" t="s">
        <v>4</v>
      </c>
      <c r="B2" s="47" t="s">
        <v>3</v>
      </c>
      <c r="C2" s="47" t="s">
        <v>0</v>
      </c>
      <c r="D2" s="47" t="s">
        <v>24</v>
      </c>
      <c r="E2" s="47" t="s">
        <v>1</v>
      </c>
      <c r="F2" s="47" t="s">
        <v>2</v>
      </c>
      <c r="G2" s="47" t="s">
        <v>312</v>
      </c>
      <c r="H2" s="50" t="s">
        <v>311</v>
      </c>
      <c r="I2" s="50" t="s">
        <v>314</v>
      </c>
    </row>
    <row r="3" spans="1:9" ht="30.75" customHeight="1">
      <c r="A3" s="47">
        <v>1</v>
      </c>
      <c r="B3" s="86" t="s">
        <v>299</v>
      </c>
      <c r="C3" s="85" t="s">
        <v>7</v>
      </c>
      <c r="D3" s="50">
        <v>1</v>
      </c>
      <c r="E3" s="56"/>
      <c r="F3" s="52">
        <f>D3*E3</f>
        <v>0</v>
      </c>
      <c r="G3" s="76">
        <v>0.08</v>
      </c>
      <c r="H3" s="52">
        <f>ROUND(F3*1.08,2)</f>
        <v>0</v>
      </c>
      <c r="I3" s="47"/>
    </row>
    <row r="4" spans="1:9" ht="30">
      <c r="A4" s="47">
        <v>2</v>
      </c>
      <c r="B4" s="86" t="s">
        <v>151</v>
      </c>
      <c r="C4" s="85" t="s">
        <v>17</v>
      </c>
      <c r="D4" s="50">
        <v>1</v>
      </c>
      <c r="E4" s="56"/>
      <c r="F4" s="52">
        <f t="shared" ref="F4:F13" si="0">D4*E4</f>
        <v>0</v>
      </c>
      <c r="G4" s="76">
        <v>0.08</v>
      </c>
      <c r="H4" s="52">
        <f t="shared" ref="H4:H11" si="1">ROUND(F4*1.08,2)</f>
        <v>0</v>
      </c>
      <c r="I4" s="47"/>
    </row>
    <row r="5" spans="1:9" ht="30">
      <c r="A5" s="47">
        <v>3</v>
      </c>
      <c r="B5" s="86" t="s">
        <v>152</v>
      </c>
      <c r="C5" s="85" t="s">
        <v>17</v>
      </c>
      <c r="D5" s="50">
        <v>50</v>
      </c>
      <c r="E5" s="56"/>
      <c r="F5" s="52">
        <f t="shared" si="0"/>
        <v>0</v>
      </c>
      <c r="G5" s="76">
        <v>0.08</v>
      </c>
      <c r="H5" s="52">
        <f t="shared" si="1"/>
        <v>0</v>
      </c>
      <c r="I5" s="47"/>
    </row>
    <row r="6" spans="1:9" ht="30">
      <c r="A6" s="47">
        <v>4</v>
      </c>
      <c r="B6" s="86" t="s">
        <v>153</v>
      </c>
      <c r="C6" s="85" t="s">
        <v>7</v>
      </c>
      <c r="D6" s="50">
        <v>85</v>
      </c>
      <c r="E6" s="56"/>
      <c r="F6" s="52">
        <f t="shared" si="0"/>
        <v>0</v>
      </c>
      <c r="G6" s="76">
        <v>0.08</v>
      </c>
      <c r="H6" s="52">
        <f t="shared" si="1"/>
        <v>0</v>
      </c>
      <c r="I6" s="47"/>
    </row>
    <row r="7" spans="1:9" ht="30">
      <c r="A7" s="47">
        <v>5</v>
      </c>
      <c r="B7" s="86" t="s">
        <v>154</v>
      </c>
      <c r="C7" s="85" t="s">
        <v>7</v>
      </c>
      <c r="D7" s="50">
        <v>2</v>
      </c>
      <c r="E7" s="56"/>
      <c r="F7" s="52">
        <f t="shared" si="0"/>
        <v>0</v>
      </c>
      <c r="G7" s="76">
        <v>0.08</v>
      </c>
      <c r="H7" s="52">
        <f t="shared" si="1"/>
        <v>0</v>
      </c>
      <c r="I7" s="47"/>
    </row>
    <row r="8" spans="1:9">
      <c r="A8" s="47">
        <v>6</v>
      </c>
      <c r="B8" s="86" t="s">
        <v>155</v>
      </c>
      <c r="C8" s="85" t="s">
        <v>17</v>
      </c>
      <c r="D8" s="50">
        <v>320</v>
      </c>
      <c r="E8" s="56"/>
      <c r="F8" s="52">
        <f t="shared" si="0"/>
        <v>0</v>
      </c>
      <c r="G8" s="76">
        <v>0.08</v>
      </c>
      <c r="H8" s="52">
        <f t="shared" si="1"/>
        <v>0</v>
      </c>
      <c r="I8" s="47"/>
    </row>
    <row r="9" spans="1:9" ht="30">
      <c r="A9" s="47">
        <v>7</v>
      </c>
      <c r="B9" s="86" t="s">
        <v>279</v>
      </c>
      <c r="C9" s="93" t="s">
        <v>7</v>
      </c>
      <c r="D9" s="50">
        <v>25</v>
      </c>
      <c r="E9" s="52"/>
      <c r="F9" s="52">
        <f t="shared" si="0"/>
        <v>0</v>
      </c>
      <c r="G9" s="76">
        <v>0.08</v>
      </c>
      <c r="H9" s="52">
        <f t="shared" si="1"/>
        <v>0</v>
      </c>
      <c r="I9" s="47"/>
    </row>
    <row r="10" spans="1:9" ht="30">
      <c r="A10" s="47">
        <v>8</v>
      </c>
      <c r="B10" s="86" t="s">
        <v>215</v>
      </c>
      <c r="C10" s="93" t="s">
        <v>7</v>
      </c>
      <c r="D10" s="50">
        <v>1</v>
      </c>
      <c r="E10" s="52"/>
      <c r="F10" s="52">
        <f t="shared" si="0"/>
        <v>0</v>
      </c>
      <c r="G10" s="76">
        <v>0.08</v>
      </c>
      <c r="H10" s="52">
        <f t="shared" si="1"/>
        <v>0</v>
      </c>
      <c r="I10" s="47"/>
    </row>
    <row r="11" spans="1:9" ht="30">
      <c r="A11" s="47">
        <v>9</v>
      </c>
      <c r="B11" s="104" t="s">
        <v>216</v>
      </c>
      <c r="C11" s="93" t="s">
        <v>217</v>
      </c>
      <c r="D11" s="50">
        <v>1</v>
      </c>
      <c r="E11" s="52"/>
      <c r="F11" s="52">
        <f t="shared" si="0"/>
        <v>0</v>
      </c>
      <c r="G11" s="76">
        <v>0.08</v>
      </c>
      <c r="H11" s="52">
        <f t="shared" si="1"/>
        <v>0</v>
      </c>
      <c r="I11" s="47"/>
    </row>
    <row r="12" spans="1:9" ht="30">
      <c r="A12" s="47">
        <v>10</v>
      </c>
      <c r="B12" s="104" t="s">
        <v>280</v>
      </c>
      <c r="C12" s="93" t="s">
        <v>7</v>
      </c>
      <c r="D12" s="50">
        <v>20</v>
      </c>
      <c r="E12" s="52"/>
      <c r="F12" s="52">
        <f t="shared" si="0"/>
        <v>0</v>
      </c>
      <c r="G12" s="76">
        <v>0.23</v>
      </c>
      <c r="H12" s="52">
        <f>ROUND(F12*1.23,2)</f>
        <v>0</v>
      </c>
      <c r="I12" s="47"/>
    </row>
    <row r="13" spans="1:9">
      <c r="A13" s="47">
        <v>11</v>
      </c>
      <c r="B13" s="104" t="s">
        <v>221</v>
      </c>
      <c r="C13" s="93" t="s">
        <v>7</v>
      </c>
      <c r="D13" s="50">
        <v>2</v>
      </c>
      <c r="E13" s="52"/>
      <c r="F13" s="52">
        <f t="shared" si="0"/>
        <v>0</v>
      </c>
      <c r="G13" s="76">
        <v>0.23</v>
      </c>
      <c r="H13" s="52">
        <f>ROUND(F13*1.23,2)</f>
        <v>0</v>
      </c>
      <c r="I13" s="47"/>
    </row>
    <row r="14" spans="1:9">
      <c r="A14" s="2"/>
      <c r="B14" s="2"/>
      <c r="C14" s="2"/>
      <c r="D14" s="2"/>
      <c r="E14" s="46" t="s">
        <v>313</v>
      </c>
      <c r="F14" s="56">
        <f>SUM(F3:F13)</f>
        <v>0</v>
      </c>
      <c r="G14" s="59"/>
      <c r="H14" s="52">
        <f>SUM(H3:H13)</f>
        <v>0</v>
      </c>
      <c r="I14" s="2"/>
    </row>
    <row r="15" spans="1:9">
      <c r="A15" s="2"/>
      <c r="B15" s="2"/>
      <c r="C15" s="2"/>
      <c r="D15" s="2"/>
      <c r="E15" s="2"/>
      <c r="F15" s="2"/>
      <c r="G15" s="37"/>
      <c r="H15" s="2"/>
      <c r="I15" s="2"/>
    </row>
    <row r="16" spans="1:9">
      <c r="A16" s="2"/>
      <c r="B16" s="2"/>
      <c r="C16" s="2"/>
      <c r="D16" s="2"/>
      <c r="E16" s="2"/>
      <c r="F16" s="2"/>
      <c r="G16" s="2"/>
      <c r="H16" s="2"/>
      <c r="I16" s="2"/>
    </row>
  </sheetData>
  <mergeCells count="1">
    <mergeCell ref="A1:C1"/>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B6" sqref="B3:B6"/>
    </sheetView>
  </sheetViews>
  <sheetFormatPr defaultRowHeight="15"/>
  <cols>
    <col min="2" max="2" width="59.140625" customWidth="1"/>
    <col min="4" max="4" width="23.7109375" customWidth="1"/>
    <col min="5" max="5" width="13.28515625" customWidth="1"/>
    <col min="6" max="6" width="15.7109375" customWidth="1"/>
    <col min="7" max="7" width="14.5703125" customWidth="1"/>
    <col min="8" max="8" width="10.85546875" customWidth="1"/>
    <col min="9" max="9" width="15.28515625" customWidth="1"/>
  </cols>
  <sheetData>
    <row r="1" spans="1:10" ht="15" customHeight="1">
      <c r="A1" s="112" t="s">
        <v>321</v>
      </c>
      <c r="B1" s="112"/>
      <c r="C1" s="112"/>
      <c r="D1" s="2"/>
      <c r="E1" s="2"/>
      <c r="F1" s="2"/>
      <c r="G1" s="2"/>
      <c r="H1" s="2"/>
      <c r="I1" s="2"/>
      <c r="J1" s="2"/>
    </row>
    <row r="2" spans="1:10" ht="48.75" customHeight="1">
      <c r="A2" s="47" t="s">
        <v>4</v>
      </c>
      <c r="B2" s="47" t="s">
        <v>3</v>
      </c>
      <c r="C2" s="47" t="s">
        <v>0</v>
      </c>
      <c r="D2" s="47" t="s">
        <v>24</v>
      </c>
      <c r="E2" s="47" t="s">
        <v>1</v>
      </c>
      <c r="F2" s="47" t="s">
        <v>2</v>
      </c>
      <c r="G2" s="47" t="s">
        <v>312</v>
      </c>
      <c r="H2" s="50" t="s">
        <v>311</v>
      </c>
      <c r="I2" s="50" t="s">
        <v>314</v>
      </c>
      <c r="J2" s="2"/>
    </row>
    <row r="3" spans="1:10" ht="15" customHeight="1">
      <c r="A3" s="85">
        <v>1</v>
      </c>
      <c r="B3" s="34" t="s">
        <v>156</v>
      </c>
      <c r="C3" s="85" t="s">
        <v>17</v>
      </c>
      <c r="D3" s="47">
        <v>6</v>
      </c>
      <c r="E3" s="52"/>
      <c r="F3" s="52">
        <f>D3*E3</f>
        <v>0</v>
      </c>
      <c r="G3" s="76">
        <v>0.08</v>
      </c>
      <c r="H3" s="52">
        <f>ROUND(F3*1.08,2)</f>
        <v>0</v>
      </c>
      <c r="I3" s="47"/>
      <c r="J3" s="2"/>
    </row>
    <row r="4" spans="1:10" ht="15" customHeight="1">
      <c r="A4" s="85">
        <v>2</v>
      </c>
      <c r="B4" s="34" t="s">
        <v>157</v>
      </c>
      <c r="C4" s="85" t="s">
        <v>17</v>
      </c>
      <c r="D4" s="47">
        <v>36</v>
      </c>
      <c r="E4" s="52"/>
      <c r="F4" s="52">
        <f t="shared" ref="F4:F5" si="0">D4*E4</f>
        <v>0</v>
      </c>
      <c r="G4" s="76">
        <v>0.08</v>
      </c>
      <c r="H4" s="52">
        <f t="shared" ref="H4:H5" si="1">ROUND(F4*1.08,2)</f>
        <v>0</v>
      </c>
      <c r="I4" s="47"/>
      <c r="J4" s="2"/>
    </row>
    <row r="5" spans="1:10" ht="30">
      <c r="A5" s="85">
        <v>3</v>
      </c>
      <c r="B5" s="34" t="s">
        <v>300</v>
      </c>
      <c r="C5" s="85" t="s">
        <v>17</v>
      </c>
      <c r="D5" s="47">
        <v>3</v>
      </c>
      <c r="E5" s="52"/>
      <c r="F5" s="52">
        <f t="shared" si="0"/>
        <v>0</v>
      </c>
      <c r="G5" s="76">
        <v>0.08</v>
      </c>
      <c r="H5" s="52">
        <f t="shared" si="1"/>
        <v>0</v>
      </c>
      <c r="I5" s="47"/>
      <c r="J5" s="2"/>
    </row>
    <row r="6" spans="1:10">
      <c r="A6" s="47">
        <v>4</v>
      </c>
      <c r="B6" s="33" t="s">
        <v>158</v>
      </c>
      <c r="C6" s="47" t="s">
        <v>159</v>
      </c>
      <c r="D6" s="47"/>
      <c r="E6" s="47"/>
      <c r="F6" s="47"/>
      <c r="G6" s="47"/>
      <c r="H6" s="52"/>
      <c r="I6" s="47"/>
      <c r="J6" s="2"/>
    </row>
    <row r="7" spans="1:10">
      <c r="A7" s="94"/>
      <c r="B7" s="2"/>
      <c r="C7" s="57"/>
      <c r="D7" s="57"/>
      <c r="E7" s="95" t="s">
        <v>313</v>
      </c>
      <c r="F7" s="96">
        <f>SUM(F3:F6)</f>
        <v>0</v>
      </c>
      <c r="G7" s="97"/>
      <c r="H7" s="52">
        <f>SUM(H3:H6)</f>
        <v>0</v>
      </c>
      <c r="I7" s="57"/>
      <c r="J7" s="2"/>
    </row>
    <row r="8" spans="1:10">
      <c r="A8" s="2"/>
      <c r="B8" s="2"/>
      <c r="C8" s="2"/>
      <c r="D8" s="2"/>
      <c r="E8" s="2"/>
      <c r="F8" s="2"/>
      <c r="G8" s="37"/>
      <c r="H8" s="2"/>
      <c r="I8" s="2"/>
      <c r="J8" s="2"/>
    </row>
    <row r="9" spans="1:10">
      <c r="A9" s="2"/>
      <c r="B9" s="2"/>
      <c r="C9" s="2"/>
      <c r="D9" s="2"/>
      <c r="E9" s="2"/>
      <c r="F9" s="2"/>
      <c r="G9" s="2"/>
      <c r="H9" s="2"/>
      <c r="I9" s="2"/>
      <c r="J9" s="2"/>
    </row>
  </sheetData>
  <mergeCells count="1">
    <mergeCell ref="A1:C1"/>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2" workbookViewId="0">
      <selection activeCell="B3" sqref="B3"/>
    </sheetView>
  </sheetViews>
  <sheetFormatPr defaultRowHeight="15"/>
  <cols>
    <col min="2" max="2" width="53.85546875" customWidth="1"/>
    <col min="3" max="3" width="22.42578125" customWidth="1"/>
    <col min="4" max="4" width="25" customWidth="1"/>
    <col min="5" max="5" width="13.7109375" customWidth="1"/>
    <col min="6" max="6" width="15" customWidth="1"/>
    <col min="7" max="7" width="18.85546875" customWidth="1"/>
    <col min="8" max="8" width="12.28515625" customWidth="1"/>
    <col min="9" max="9" width="15.42578125" customWidth="1"/>
  </cols>
  <sheetData>
    <row r="1" spans="1:9" ht="15" customHeight="1">
      <c r="A1" s="112" t="s">
        <v>389</v>
      </c>
      <c r="B1" s="112"/>
      <c r="C1" s="112"/>
      <c r="D1" s="112"/>
      <c r="E1" s="112"/>
      <c r="F1" s="112"/>
      <c r="G1" s="112"/>
    </row>
    <row r="2" spans="1:9" ht="48" customHeight="1">
      <c r="A2" s="47" t="s">
        <v>4</v>
      </c>
      <c r="B2" s="47" t="s">
        <v>3</v>
      </c>
      <c r="C2" s="47" t="s">
        <v>0</v>
      </c>
      <c r="D2" s="47" t="s">
        <v>24</v>
      </c>
      <c r="E2" s="47" t="s">
        <v>1</v>
      </c>
      <c r="F2" s="47" t="s">
        <v>2</v>
      </c>
      <c r="G2" s="47" t="s">
        <v>312</v>
      </c>
      <c r="H2" s="50" t="s">
        <v>311</v>
      </c>
      <c r="I2" s="50" t="s">
        <v>314</v>
      </c>
    </row>
    <row r="3" spans="1:9" ht="198.75" customHeight="1">
      <c r="A3" s="46">
        <v>1</v>
      </c>
      <c r="B3" s="100" t="s">
        <v>396</v>
      </c>
      <c r="C3" s="85" t="s">
        <v>17</v>
      </c>
      <c r="D3" s="85">
        <v>8</v>
      </c>
      <c r="E3" s="88"/>
      <c r="F3" s="88">
        <f>D3*E3</f>
        <v>0</v>
      </c>
      <c r="G3" s="98">
        <v>0.08</v>
      </c>
      <c r="H3" s="52">
        <f>ROUND(F3*1.08,2)</f>
        <v>0</v>
      </c>
      <c r="I3" s="47"/>
    </row>
    <row r="4" spans="1:9">
      <c r="A4" s="85" t="s">
        <v>52</v>
      </c>
      <c r="B4" s="34" t="s">
        <v>161</v>
      </c>
      <c r="C4" s="85" t="s">
        <v>17</v>
      </c>
      <c r="D4" s="85">
        <v>2</v>
      </c>
      <c r="E4" s="88"/>
      <c r="F4" s="88">
        <f t="shared" ref="F4:F5" si="0">D4*E4</f>
        <v>0</v>
      </c>
      <c r="G4" s="98">
        <v>0.08</v>
      </c>
      <c r="H4" s="52">
        <f t="shared" ref="H4:H5" si="1">ROUND(F4*1.08,2)</f>
        <v>0</v>
      </c>
      <c r="I4" s="47"/>
    </row>
    <row r="5" spans="1:9" ht="75.75" customHeight="1">
      <c r="A5" s="85">
        <v>2</v>
      </c>
      <c r="B5" s="34" t="s">
        <v>395</v>
      </c>
      <c r="C5" s="85" t="s">
        <v>17</v>
      </c>
      <c r="D5" s="85">
        <v>10</v>
      </c>
      <c r="E5" s="88"/>
      <c r="F5" s="88">
        <f t="shared" si="0"/>
        <v>0</v>
      </c>
      <c r="G5" s="98">
        <v>0.08</v>
      </c>
      <c r="H5" s="52">
        <f t="shared" si="1"/>
        <v>0</v>
      </c>
      <c r="I5" s="47"/>
    </row>
    <row r="6" spans="1:9" ht="15" customHeight="1">
      <c r="A6" s="46">
        <v>3</v>
      </c>
      <c r="B6" s="136" t="s">
        <v>281</v>
      </c>
      <c r="C6" s="137"/>
      <c r="D6" s="137"/>
      <c r="E6" s="137"/>
      <c r="F6" s="137"/>
      <c r="G6" s="137"/>
      <c r="H6" s="137"/>
      <c r="I6" s="138"/>
    </row>
    <row r="7" spans="1:9" ht="90">
      <c r="A7" s="85" t="s">
        <v>52</v>
      </c>
      <c r="B7" s="34" t="s">
        <v>394</v>
      </c>
      <c r="C7" s="85" t="s">
        <v>17</v>
      </c>
      <c r="D7" s="93">
        <v>1</v>
      </c>
      <c r="E7" s="90"/>
      <c r="F7" s="88">
        <f t="shared" ref="F7:F18" si="2">D7*E7</f>
        <v>0</v>
      </c>
      <c r="G7" s="98">
        <v>0.08</v>
      </c>
      <c r="H7" s="52">
        <f t="shared" ref="H7:H18" si="3">ROUND(F7*1.08,2)</f>
        <v>0</v>
      </c>
      <c r="I7" s="47"/>
    </row>
    <row r="8" spans="1:9" ht="80.25" customHeight="1">
      <c r="A8" s="85" t="s">
        <v>53</v>
      </c>
      <c r="B8" s="34" t="s">
        <v>393</v>
      </c>
      <c r="C8" s="85" t="s">
        <v>17</v>
      </c>
      <c r="D8" s="93">
        <v>6</v>
      </c>
      <c r="E8" s="90"/>
      <c r="F8" s="88">
        <f t="shared" si="2"/>
        <v>0</v>
      </c>
      <c r="G8" s="98">
        <v>0.08</v>
      </c>
      <c r="H8" s="52">
        <f t="shared" si="3"/>
        <v>0</v>
      </c>
      <c r="I8" s="47"/>
    </row>
    <row r="9" spans="1:9" ht="150">
      <c r="A9" s="85" t="s">
        <v>54</v>
      </c>
      <c r="B9" s="34" t="s">
        <v>392</v>
      </c>
      <c r="C9" s="85" t="s">
        <v>17</v>
      </c>
      <c r="D9" s="93">
        <v>32</v>
      </c>
      <c r="E9" s="90"/>
      <c r="F9" s="88">
        <f t="shared" si="2"/>
        <v>0</v>
      </c>
      <c r="G9" s="98">
        <v>0.08</v>
      </c>
      <c r="H9" s="52">
        <f t="shared" si="3"/>
        <v>0</v>
      </c>
      <c r="I9" s="47"/>
    </row>
    <row r="10" spans="1:9" ht="141.75" customHeight="1">
      <c r="A10" s="85" t="s">
        <v>55</v>
      </c>
      <c r="B10" s="34" t="s">
        <v>391</v>
      </c>
      <c r="C10" s="85" t="s">
        <v>17</v>
      </c>
      <c r="D10" s="93">
        <v>600</v>
      </c>
      <c r="E10" s="90"/>
      <c r="F10" s="88">
        <f t="shared" si="2"/>
        <v>0</v>
      </c>
      <c r="G10" s="98">
        <v>0.08</v>
      </c>
      <c r="H10" s="52">
        <f t="shared" si="3"/>
        <v>0</v>
      </c>
      <c r="I10" s="47"/>
    </row>
    <row r="11" spans="1:9" ht="16.5" customHeight="1">
      <c r="A11" s="47" t="s">
        <v>56</v>
      </c>
      <c r="B11" s="33" t="s">
        <v>334</v>
      </c>
      <c r="C11" s="47" t="s">
        <v>17</v>
      </c>
      <c r="D11" s="47">
        <v>10</v>
      </c>
      <c r="E11" s="47"/>
      <c r="F11" s="52">
        <f t="shared" si="2"/>
        <v>0</v>
      </c>
      <c r="G11" s="98">
        <v>0.08</v>
      </c>
      <c r="H11" s="52">
        <f t="shared" si="3"/>
        <v>0</v>
      </c>
      <c r="I11" s="47"/>
    </row>
    <row r="12" spans="1:9" ht="15" customHeight="1">
      <c r="A12" s="85" t="s">
        <v>57</v>
      </c>
      <c r="B12" s="34" t="s">
        <v>162</v>
      </c>
      <c r="C12" s="85" t="s">
        <v>17</v>
      </c>
      <c r="D12" s="93">
        <v>192</v>
      </c>
      <c r="E12" s="90"/>
      <c r="F12" s="88">
        <f t="shared" si="2"/>
        <v>0</v>
      </c>
      <c r="G12" s="98">
        <v>0.08</v>
      </c>
      <c r="H12" s="52">
        <f t="shared" si="3"/>
        <v>0</v>
      </c>
      <c r="I12" s="47"/>
    </row>
    <row r="13" spans="1:9" ht="15" customHeight="1">
      <c r="A13" s="85" t="s">
        <v>164</v>
      </c>
      <c r="B13" s="34" t="s">
        <v>163</v>
      </c>
      <c r="C13" s="85" t="s">
        <v>17</v>
      </c>
      <c r="D13" s="93">
        <v>520</v>
      </c>
      <c r="E13" s="90"/>
      <c r="F13" s="88">
        <f t="shared" si="2"/>
        <v>0</v>
      </c>
      <c r="G13" s="98">
        <v>0.08</v>
      </c>
      <c r="H13" s="52">
        <f t="shared" si="3"/>
        <v>0</v>
      </c>
      <c r="I13" s="47"/>
    </row>
    <row r="14" spans="1:9">
      <c r="A14" s="85" t="s">
        <v>166</v>
      </c>
      <c r="B14" s="34" t="s">
        <v>165</v>
      </c>
      <c r="C14" s="85" t="s">
        <v>172</v>
      </c>
      <c r="D14" s="93">
        <v>128</v>
      </c>
      <c r="E14" s="90"/>
      <c r="F14" s="88">
        <f t="shared" si="2"/>
        <v>0</v>
      </c>
      <c r="G14" s="98">
        <v>0.08</v>
      </c>
      <c r="H14" s="52">
        <f t="shared" si="3"/>
        <v>0</v>
      </c>
      <c r="I14" s="47"/>
    </row>
    <row r="15" spans="1:9">
      <c r="A15" s="85" t="s">
        <v>168</v>
      </c>
      <c r="B15" s="34" t="s">
        <v>167</v>
      </c>
      <c r="C15" s="85" t="s">
        <v>17</v>
      </c>
      <c r="D15" s="93">
        <v>1</v>
      </c>
      <c r="E15" s="90"/>
      <c r="F15" s="88">
        <f t="shared" si="2"/>
        <v>0</v>
      </c>
      <c r="G15" s="98">
        <v>0.08</v>
      </c>
      <c r="H15" s="52">
        <f t="shared" si="3"/>
        <v>0</v>
      </c>
      <c r="I15" s="47"/>
    </row>
    <row r="16" spans="1:9">
      <c r="A16" s="85" t="s">
        <v>170</v>
      </c>
      <c r="B16" s="34" t="s">
        <v>169</v>
      </c>
      <c r="C16" s="85" t="s">
        <v>17</v>
      </c>
      <c r="D16" s="93">
        <v>1</v>
      </c>
      <c r="E16" s="90"/>
      <c r="F16" s="88">
        <f t="shared" si="2"/>
        <v>0</v>
      </c>
      <c r="G16" s="98">
        <v>0.08</v>
      </c>
      <c r="H16" s="52">
        <f t="shared" si="3"/>
        <v>0</v>
      </c>
      <c r="I16" s="47"/>
    </row>
    <row r="17" spans="1:9" ht="18.75" customHeight="1">
      <c r="A17" s="47" t="s">
        <v>282</v>
      </c>
      <c r="B17" s="34" t="s">
        <v>171</v>
      </c>
      <c r="C17" s="85" t="s">
        <v>17</v>
      </c>
      <c r="D17" s="93">
        <v>1</v>
      </c>
      <c r="E17" s="90"/>
      <c r="F17" s="88">
        <f t="shared" si="2"/>
        <v>0</v>
      </c>
      <c r="G17" s="98">
        <v>0.08</v>
      </c>
      <c r="H17" s="52">
        <f t="shared" si="3"/>
        <v>0</v>
      </c>
      <c r="I17" s="47"/>
    </row>
    <row r="18" spans="1:9" ht="30" customHeight="1">
      <c r="A18" s="46">
        <v>4</v>
      </c>
      <c r="B18" s="100" t="s">
        <v>390</v>
      </c>
      <c r="C18" s="93" t="s">
        <v>214</v>
      </c>
      <c r="D18" s="85">
        <v>210</v>
      </c>
      <c r="E18" s="90"/>
      <c r="F18" s="88">
        <f t="shared" si="2"/>
        <v>0</v>
      </c>
      <c r="G18" s="98">
        <v>0.08</v>
      </c>
      <c r="H18" s="52">
        <f t="shared" si="3"/>
        <v>0</v>
      </c>
      <c r="I18" s="47"/>
    </row>
    <row r="19" spans="1:9">
      <c r="A19" s="2"/>
      <c r="B19" s="2"/>
      <c r="C19" s="2"/>
      <c r="D19" s="2"/>
      <c r="E19" s="46" t="s">
        <v>313</v>
      </c>
      <c r="F19" s="90">
        <f>SUM(F7:F18,F3:F5)</f>
        <v>0</v>
      </c>
      <c r="G19" s="99"/>
      <c r="H19" s="90">
        <f>SUM(H7:H18,H3:H5)</f>
        <v>0</v>
      </c>
      <c r="I19" s="2"/>
    </row>
    <row r="20" spans="1:9">
      <c r="G20" s="10"/>
    </row>
  </sheetData>
  <mergeCells count="2">
    <mergeCell ref="A1:G1"/>
    <mergeCell ref="B6:I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election activeCell="B22" sqref="B22"/>
    </sheetView>
  </sheetViews>
  <sheetFormatPr defaultRowHeight="15"/>
  <cols>
    <col min="2" max="2" width="50.7109375" customWidth="1"/>
    <col min="3" max="3" width="31.5703125" customWidth="1"/>
    <col min="4" max="4" width="24.140625" customWidth="1"/>
    <col min="5" max="5" width="13.5703125" customWidth="1"/>
    <col min="6" max="6" width="15.7109375" customWidth="1"/>
    <col min="7" max="7" width="17.85546875" customWidth="1"/>
    <col min="8" max="8" width="12.85546875" customWidth="1"/>
    <col min="9" max="9" width="15.140625" customWidth="1"/>
  </cols>
  <sheetData>
    <row r="1" spans="1:12">
      <c r="A1" s="112" t="s">
        <v>397</v>
      </c>
      <c r="B1" s="112"/>
      <c r="C1" s="112"/>
      <c r="D1" s="2"/>
      <c r="E1" s="2"/>
      <c r="F1" s="2"/>
      <c r="G1" s="2"/>
      <c r="H1" s="2"/>
      <c r="I1" s="2"/>
    </row>
    <row r="2" spans="1:12" ht="46.5" customHeight="1">
      <c r="A2" s="47" t="s">
        <v>4</v>
      </c>
      <c r="B2" s="47" t="s">
        <v>3</v>
      </c>
      <c r="C2" s="47" t="s">
        <v>0</v>
      </c>
      <c r="D2" s="47" t="s">
        <v>24</v>
      </c>
      <c r="E2" s="47" t="s">
        <v>1</v>
      </c>
      <c r="F2" s="47" t="s">
        <v>2</v>
      </c>
      <c r="G2" s="47" t="s">
        <v>312</v>
      </c>
      <c r="H2" s="50" t="s">
        <v>311</v>
      </c>
      <c r="I2" s="50" t="s">
        <v>314</v>
      </c>
    </row>
    <row r="3" spans="1:12" ht="30">
      <c r="A3" s="85">
        <v>1</v>
      </c>
      <c r="B3" s="34" t="s">
        <v>173</v>
      </c>
      <c r="C3" s="85" t="s">
        <v>17</v>
      </c>
      <c r="D3" s="85">
        <v>40</v>
      </c>
      <c r="E3" s="88"/>
      <c r="F3" s="88">
        <f>D3*E3</f>
        <v>0</v>
      </c>
      <c r="G3" s="98">
        <v>0.08</v>
      </c>
      <c r="H3" s="88">
        <f>ROUND(F3*1.08,2)</f>
        <v>0</v>
      </c>
      <c r="I3" s="85"/>
      <c r="J3" s="15"/>
      <c r="K3" s="15"/>
      <c r="L3" s="15"/>
    </row>
    <row r="4" spans="1:12" ht="30">
      <c r="A4" s="85">
        <v>2</v>
      </c>
      <c r="B4" s="34" t="s">
        <v>174</v>
      </c>
      <c r="C4" s="85" t="s">
        <v>17</v>
      </c>
      <c r="D4" s="85">
        <v>2</v>
      </c>
      <c r="E4" s="88"/>
      <c r="F4" s="88">
        <f>D4*E4</f>
        <v>0</v>
      </c>
      <c r="G4" s="98">
        <v>0.08</v>
      </c>
      <c r="H4" s="88">
        <f>ROUND(F4*1.08,2)</f>
        <v>0</v>
      </c>
      <c r="I4" s="85"/>
      <c r="J4" s="15"/>
      <c r="K4" s="15"/>
      <c r="L4" s="15"/>
    </row>
    <row r="5" spans="1:12">
      <c r="A5" s="87"/>
      <c r="B5" s="13"/>
      <c r="C5" s="87"/>
      <c r="D5" s="13"/>
      <c r="E5" s="46" t="s">
        <v>313</v>
      </c>
      <c r="F5" s="88">
        <f>SUM(F3:F4)</f>
        <v>0</v>
      </c>
      <c r="G5" s="102"/>
      <c r="H5" s="88">
        <f>SUM(H3:H4)</f>
        <v>0</v>
      </c>
      <c r="I5" s="101"/>
      <c r="J5" s="15"/>
      <c r="K5" s="15"/>
      <c r="L5" s="15"/>
    </row>
    <row r="6" spans="1:12">
      <c r="A6" s="87"/>
      <c r="B6" s="13"/>
      <c r="C6" s="87"/>
      <c r="D6" s="13"/>
      <c r="E6" s="13"/>
      <c r="F6" s="13"/>
      <c r="G6" s="13"/>
      <c r="H6" s="101"/>
      <c r="I6" s="101"/>
      <c r="J6" s="15"/>
      <c r="K6" s="15"/>
      <c r="L6" s="15"/>
    </row>
    <row r="7" spans="1:12">
      <c r="A7" s="87"/>
      <c r="B7" s="101"/>
      <c r="C7" s="101"/>
      <c r="D7" s="101"/>
      <c r="E7" s="101"/>
      <c r="F7" s="101"/>
      <c r="G7" s="101"/>
      <c r="H7" s="101"/>
      <c r="I7" s="101"/>
      <c r="J7" s="15"/>
      <c r="K7" s="15"/>
      <c r="L7" s="15"/>
    </row>
    <row r="8" spans="1:12" ht="30" customHeight="1">
      <c r="A8" s="101"/>
      <c r="B8" s="133" t="s">
        <v>398</v>
      </c>
      <c r="C8" s="133"/>
      <c r="D8" s="133"/>
      <c r="E8" s="133"/>
      <c r="F8" s="101"/>
      <c r="G8" s="101"/>
      <c r="H8" s="101"/>
      <c r="I8" s="101"/>
      <c r="J8" s="15"/>
      <c r="K8" s="15"/>
    </row>
    <row r="9" spans="1:12">
      <c r="A9" s="101"/>
      <c r="B9" s="101"/>
      <c r="C9" s="101"/>
      <c r="D9" s="101"/>
      <c r="E9" s="101"/>
      <c r="F9" s="101"/>
      <c r="G9" s="101"/>
      <c r="H9" s="101"/>
      <c r="I9" s="101"/>
      <c r="J9" s="15"/>
      <c r="K9" s="15"/>
      <c r="L9" s="15"/>
    </row>
    <row r="10" spans="1:12">
      <c r="A10" s="15"/>
      <c r="B10" s="15"/>
      <c r="C10" s="15"/>
      <c r="D10" s="15"/>
      <c r="E10" s="15"/>
      <c r="F10" s="15"/>
      <c r="G10" s="15"/>
      <c r="H10" s="15"/>
      <c r="I10" s="15"/>
      <c r="J10" s="15"/>
      <c r="K10" s="15"/>
      <c r="L10" s="15"/>
    </row>
    <row r="11" spans="1:12">
      <c r="A11" s="15"/>
      <c r="I11" s="15"/>
      <c r="J11" s="15"/>
      <c r="K11" s="15"/>
      <c r="L11" s="15"/>
    </row>
  </sheetData>
  <mergeCells count="2">
    <mergeCell ref="A1:C1"/>
    <mergeCell ref="B8:E8"/>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B18" sqref="B18"/>
    </sheetView>
  </sheetViews>
  <sheetFormatPr defaultRowHeight="15"/>
  <cols>
    <col min="2" max="2" width="45.42578125" customWidth="1"/>
    <col min="3" max="3" width="9.140625" customWidth="1"/>
    <col min="4" max="4" width="24.28515625" customWidth="1"/>
    <col min="5" max="5" width="13.140625" customWidth="1"/>
    <col min="6" max="6" width="15.5703125" customWidth="1"/>
    <col min="7" max="7" width="19" customWidth="1"/>
    <col min="8" max="8" width="12.5703125" customWidth="1"/>
    <col min="9" max="9" width="15.140625" customWidth="1"/>
  </cols>
  <sheetData>
    <row r="1" spans="1:9">
      <c r="A1" s="128" t="s">
        <v>322</v>
      </c>
      <c r="B1" s="128"/>
      <c r="C1" s="128"/>
    </row>
    <row r="2" spans="1:9" ht="49.5" customHeight="1">
      <c r="A2" s="47" t="s">
        <v>4</v>
      </c>
      <c r="B2" s="47" t="s">
        <v>3</v>
      </c>
      <c r="C2" s="47" t="s">
        <v>0</v>
      </c>
      <c r="D2" s="47" t="s">
        <v>24</v>
      </c>
      <c r="E2" s="47" t="s">
        <v>1</v>
      </c>
      <c r="F2" s="47" t="s">
        <v>2</v>
      </c>
      <c r="G2" s="47" t="s">
        <v>312</v>
      </c>
      <c r="H2" s="50" t="s">
        <v>311</v>
      </c>
      <c r="I2" s="50" t="s">
        <v>314</v>
      </c>
    </row>
    <row r="3" spans="1:9" ht="47.25" customHeight="1">
      <c r="A3" s="85">
        <v>1</v>
      </c>
      <c r="B3" s="34" t="s">
        <v>399</v>
      </c>
      <c r="C3" s="85" t="s">
        <v>17</v>
      </c>
      <c r="D3" s="85">
        <v>9</v>
      </c>
      <c r="E3" s="88"/>
      <c r="F3" s="52">
        <f>D3*E3</f>
        <v>0</v>
      </c>
      <c r="G3" s="76">
        <v>0.08</v>
      </c>
      <c r="H3" s="52">
        <f>ROUND(F3*1.08,2)</f>
        <v>0</v>
      </c>
      <c r="I3" s="47"/>
    </row>
    <row r="4" spans="1:9">
      <c r="A4" s="2"/>
      <c r="B4" s="2"/>
      <c r="C4" s="2"/>
      <c r="D4" s="2"/>
      <c r="E4" s="46" t="s">
        <v>313</v>
      </c>
      <c r="F4" s="52">
        <f>SUM(F3)</f>
        <v>0</v>
      </c>
      <c r="G4" s="59"/>
      <c r="H4" s="52">
        <f>SUM(H3)</f>
        <v>0</v>
      </c>
      <c r="I4" s="2"/>
    </row>
    <row r="5" spans="1:9">
      <c r="A5" s="2"/>
      <c r="B5" s="2"/>
      <c r="C5" s="2"/>
      <c r="D5" s="2"/>
      <c r="E5" s="2"/>
      <c r="F5" s="2"/>
      <c r="G5" s="37"/>
      <c r="H5" s="2"/>
      <c r="I5" s="2"/>
    </row>
    <row r="6" spans="1:9">
      <c r="G6" s="10"/>
    </row>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B3" sqref="B3:B4"/>
    </sheetView>
  </sheetViews>
  <sheetFormatPr defaultRowHeight="15"/>
  <cols>
    <col min="2" max="2" width="54.85546875" customWidth="1"/>
    <col min="3" max="3" width="7.42578125" customWidth="1"/>
    <col min="4" max="4" width="26.28515625" customWidth="1"/>
    <col min="5" max="5" width="14" customWidth="1"/>
    <col min="6" max="6" width="13.7109375" customWidth="1"/>
    <col min="7" max="7" width="20.42578125" style="39" customWidth="1"/>
    <col min="8" max="8" width="13.7109375" customWidth="1"/>
    <col min="9" max="9" width="20.42578125" customWidth="1"/>
    <col min="10" max="10" width="15.5703125" customWidth="1"/>
  </cols>
  <sheetData>
    <row r="1" spans="1:11">
      <c r="A1" s="112" t="s">
        <v>223</v>
      </c>
      <c r="B1" s="112"/>
      <c r="C1" s="112"/>
      <c r="D1" s="2"/>
      <c r="E1" s="2"/>
      <c r="F1" s="2"/>
      <c r="G1" s="70"/>
      <c r="H1" s="3"/>
      <c r="I1" s="2"/>
      <c r="J1" s="2"/>
      <c r="K1" s="2"/>
    </row>
    <row r="2" spans="1:11" ht="48.75" customHeight="1">
      <c r="A2" s="47" t="s">
        <v>4</v>
      </c>
      <c r="B2" s="47" t="s">
        <v>3</v>
      </c>
      <c r="C2" s="47" t="s">
        <v>0</v>
      </c>
      <c r="D2" s="47" t="s">
        <v>24</v>
      </c>
      <c r="E2" s="47" t="s">
        <v>1</v>
      </c>
      <c r="F2" s="47" t="s">
        <v>2</v>
      </c>
      <c r="G2" s="50" t="s">
        <v>312</v>
      </c>
      <c r="H2" s="47" t="s">
        <v>311</v>
      </c>
      <c r="I2" s="51" t="s">
        <v>182</v>
      </c>
      <c r="J2" s="50" t="s">
        <v>314</v>
      </c>
      <c r="K2" s="2"/>
    </row>
    <row r="3" spans="1:11" ht="39" customHeight="1">
      <c r="A3" s="47">
        <v>1</v>
      </c>
      <c r="B3" s="33" t="s">
        <v>195</v>
      </c>
      <c r="C3" s="47" t="s">
        <v>7</v>
      </c>
      <c r="D3" s="47">
        <v>330</v>
      </c>
      <c r="E3" s="52"/>
      <c r="F3" s="52">
        <f>D3*E3</f>
        <v>0</v>
      </c>
      <c r="G3" s="53">
        <v>0.08</v>
      </c>
      <c r="H3" s="52">
        <f>ROUND(F3*1.08,2)</f>
        <v>0</v>
      </c>
      <c r="I3" s="51" t="s">
        <v>211</v>
      </c>
      <c r="J3" s="47"/>
      <c r="K3" s="2"/>
    </row>
    <row r="4" spans="1:11" ht="96.75" customHeight="1">
      <c r="A4" s="47">
        <v>2</v>
      </c>
      <c r="B4" s="33" t="s">
        <v>348</v>
      </c>
      <c r="C4" s="47" t="s">
        <v>17</v>
      </c>
      <c r="D4" s="47">
        <v>100</v>
      </c>
      <c r="E4" s="52"/>
      <c r="F4" s="52">
        <f>D4*E4</f>
        <v>0</v>
      </c>
      <c r="G4" s="53">
        <v>0.08</v>
      </c>
      <c r="H4" s="52">
        <f>ROUND(F4*1.08,2)</f>
        <v>0</v>
      </c>
      <c r="I4" s="51" t="s">
        <v>210</v>
      </c>
      <c r="J4" s="47"/>
      <c r="K4" s="2"/>
    </row>
    <row r="5" spans="1:11">
      <c r="A5" s="2"/>
      <c r="B5" s="2"/>
      <c r="C5" s="2"/>
      <c r="D5" s="2"/>
      <c r="E5" s="46" t="s">
        <v>313</v>
      </c>
      <c r="F5" s="52">
        <f>SUM(F3:F4)</f>
        <v>0</v>
      </c>
      <c r="G5" s="71"/>
      <c r="H5" s="52">
        <f>SUM(H3:H4)</f>
        <v>0</v>
      </c>
      <c r="I5" s="2"/>
      <c r="J5" s="2"/>
      <c r="K5" s="2"/>
    </row>
    <row r="6" spans="1:11">
      <c r="A6" s="2"/>
      <c r="B6" s="67" t="s">
        <v>240</v>
      </c>
      <c r="C6" s="2"/>
      <c r="D6" s="2"/>
      <c r="E6" s="2"/>
      <c r="F6" s="2"/>
      <c r="G6" s="72"/>
      <c r="H6" s="2"/>
      <c r="I6" s="2"/>
      <c r="J6" s="2"/>
      <c r="K6" s="2"/>
    </row>
    <row r="7" spans="1:11">
      <c r="A7" s="2"/>
      <c r="B7" s="2"/>
      <c r="C7" s="2"/>
      <c r="D7" s="2"/>
      <c r="E7" s="2"/>
      <c r="F7" s="2"/>
      <c r="G7" s="70"/>
      <c r="H7" s="2"/>
      <c r="I7" s="2"/>
      <c r="J7" s="2"/>
      <c r="K7" s="2"/>
    </row>
    <row r="8" spans="1:11">
      <c r="A8" s="2"/>
      <c r="B8" s="2"/>
      <c r="C8" s="2"/>
      <c r="D8" s="2"/>
      <c r="E8" s="2"/>
      <c r="F8" s="2"/>
      <c r="G8" s="70"/>
      <c r="H8" s="2"/>
      <c r="I8" s="2"/>
      <c r="J8" s="2"/>
      <c r="K8" s="2"/>
    </row>
  </sheetData>
  <mergeCells count="1">
    <mergeCell ref="A1:C1"/>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B3" sqref="B3:B4"/>
    </sheetView>
  </sheetViews>
  <sheetFormatPr defaultRowHeight="15"/>
  <cols>
    <col min="2" max="2" width="35.5703125" customWidth="1"/>
    <col min="4" max="4" width="20.42578125" customWidth="1"/>
    <col min="5" max="5" width="13.140625" customWidth="1"/>
    <col min="6" max="6" width="15.7109375" customWidth="1"/>
    <col min="7" max="7" width="15" customWidth="1"/>
    <col min="8" max="8" width="16.28515625" customWidth="1"/>
    <col min="9" max="9" width="15.42578125" customWidth="1"/>
  </cols>
  <sheetData>
    <row r="1" spans="1:10">
      <c r="A1" s="112" t="s">
        <v>323</v>
      </c>
      <c r="B1" s="112"/>
      <c r="C1" s="112"/>
      <c r="D1" s="2"/>
      <c r="E1" s="2"/>
      <c r="F1" s="2"/>
      <c r="G1" s="2"/>
      <c r="H1" s="2"/>
      <c r="I1" s="2"/>
      <c r="J1" s="2"/>
    </row>
    <row r="2" spans="1:10" ht="49.5" customHeight="1">
      <c r="A2" s="47" t="s">
        <v>4</v>
      </c>
      <c r="B2" s="47" t="s">
        <v>3</v>
      </c>
      <c r="C2" s="47" t="s">
        <v>0</v>
      </c>
      <c r="D2" s="47" t="s">
        <v>24</v>
      </c>
      <c r="E2" s="47" t="s">
        <v>1</v>
      </c>
      <c r="F2" s="47" t="s">
        <v>2</v>
      </c>
      <c r="G2" s="47" t="s">
        <v>312</v>
      </c>
      <c r="H2" s="50" t="s">
        <v>311</v>
      </c>
      <c r="I2" s="50" t="s">
        <v>314</v>
      </c>
      <c r="J2" s="2"/>
    </row>
    <row r="3" spans="1:10">
      <c r="A3" s="85">
        <v>1</v>
      </c>
      <c r="B3" s="34" t="s">
        <v>175</v>
      </c>
      <c r="C3" s="85" t="s">
        <v>17</v>
      </c>
      <c r="D3" s="85">
        <v>100</v>
      </c>
      <c r="E3" s="52"/>
      <c r="F3" s="52">
        <f>D3*E3</f>
        <v>0</v>
      </c>
      <c r="G3" s="76">
        <v>0.08</v>
      </c>
      <c r="H3" s="52">
        <f>ROUND(F3*1.08,2)</f>
        <v>0</v>
      </c>
      <c r="I3" s="47"/>
      <c r="J3" s="2"/>
    </row>
    <row r="4" spans="1:10">
      <c r="A4" s="47">
        <v>2</v>
      </c>
      <c r="B4" s="33" t="s">
        <v>176</v>
      </c>
      <c r="C4" s="47" t="s">
        <v>17</v>
      </c>
      <c r="D4" s="47">
        <v>2</v>
      </c>
      <c r="E4" s="47"/>
      <c r="F4" s="103">
        <f>D4*E4</f>
        <v>0</v>
      </c>
      <c r="G4" s="76">
        <v>0.23</v>
      </c>
      <c r="H4" s="52">
        <f>ROUND(F4*1.23,2)</f>
        <v>0</v>
      </c>
      <c r="I4" s="47"/>
      <c r="J4" s="2"/>
    </row>
    <row r="5" spans="1:10">
      <c r="A5" s="2"/>
      <c r="B5" s="2"/>
      <c r="C5" s="2"/>
      <c r="D5" s="2"/>
      <c r="E5" s="95" t="s">
        <v>313</v>
      </c>
      <c r="F5" s="96">
        <f>SUM(F3:F4)</f>
        <v>0</v>
      </c>
      <c r="G5" s="97"/>
      <c r="H5" s="52">
        <f>SUM(H3:H4)</f>
        <v>0</v>
      </c>
      <c r="I5" s="2"/>
      <c r="J5" s="2"/>
    </row>
    <row r="6" spans="1:10">
      <c r="A6" s="2"/>
      <c r="B6" s="2"/>
      <c r="C6" s="2"/>
      <c r="D6" s="2"/>
      <c r="E6" s="2"/>
      <c r="F6" s="2"/>
      <c r="G6" s="37"/>
      <c r="H6" s="2"/>
      <c r="I6" s="2"/>
      <c r="J6" s="2"/>
    </row>
    <row r="7" spans="1:10">
      <c r="A7" s="2"/>
      <c r="B7" s="2"/>
      <c r="C7" s="2"/>
      <c r="D7" s="2"/>
      <c r="E7" s="2"/>
      <c r="F7" s="2"/>
      <c r="G7" s="2"/>
      <c r="H7" s="2"/>
      <c r="I7" s="2"/>
      <c r="J7" s="2"/>
    </row>
  </sheetData>
  <mergeCells count="1">
    <mergeCell ref="A1:C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abSelected="1" workbookViewId="0">
      <selection activeCell="B3" sqref="B3:B4"/>
    </sheetView>
  </sheetViews>
  <sheetFormatPr defaultRowHeight="15"/>
  <cols>
    <col min="2" max="2" width="38.5703125" customWidth="1"/>
    <col min="4" max="4" width="24.28515625" customWidth="1"/>
    <col min="5" max="5" width="13.28515625" customWidth="1"/>
    <col min="6" max="6" width="15.5703125" customWidth="1"/>
    <col min="7" max="7" width="12.85546875" customWidth="1"/>
    <col min="8" max="8" width="13.85546875" customWidth="1"/>
    <col min="9" max="9" width="15.5703125" customWidth="1"/>
  </cols>
  <sheetData>
    <row r="1" spans="1:9">
      <c r="A1" s="112" t="s">
        <v>324</v>
      </c>
      <c r="B1" s="112"/>
      <c r="C1" s="112"/>
    </row>
    <row r="2" spans="1:9" ht="47.25" customHeight="1">
      <c r="A2" s="47" t="s">
        <v>4</v>
      </c>
      <c r="B2" s="47" t="s">
        <v>3</v>
      </c>
      <c r="C2" s="47" t="s">
        <v>0</v>
      </c>
      <c r="D2" s="47" t="s">
        <v>24</v>
      </c>
      <c r="E2" s="47" t="s">
        <v>1</v>
      </c>
      <c r="F2" s="47" t="s">
        <v>2</v>
      </c>
      <c r="G2" s="47" t="s">
        <v>312</v>
      </c>
      <c r="H2" s="50" t="s">
        <v>311</v>
      </c>
      <c r="I2" s="50" t="s">
        <v>314</v>
      </c>
    </row>
    <row r="3" spans="1:9">
      <c r="A3" s="85">
        <v>1</v>
      </c>
      <c r="B3" s="34" t="s">
        <v>177</v>
      </c>
      <c r="C3" s="85" t="s">
        <v>17</v>
      </c>
      <c r="D3" s="85">
        <v>300</v>
      </c>
      <c r="E3" s="52"/>
      <c r="F3" s="52">
        <f>D3*E3</f>
        <v>0</v>
      </c>
      <c r="G3" s="76">
        <v>0.08</v>
      </c>
      <c r="H3" s="52">
        <f>ROUND(F3*1.08,2)</f>
        <v>0</v>
      </c>
      <c r="I3" s="47"/>
    </row>
    <row r="4" spans="1:9">
      <c r="A4" s="47">
        <v>2</v>
      </c>
      <c r="B4" s="33" t="s">
        <v>176</v>
      </c>
      <c r="C4" s="47" t="s">
        <v>17</v>
      </c>
      <c r="D4" s="47">
        <v>2</v>
      </c>
      <c r="E4" s="47"/>
      <c r="F4" s="47">
        <f>D4*E4</f>
        <v>0</v>
      </c>
      <c r="G4" s="76">
        <v>0.23</v>
      </c>
      <c r="H4" s="52">
        <f>ROUND(F4*1.23,2)</f>
        <v>0</v>
      </c>
      <c r="I4" s="47"/>
    </row>
    <row r="5" spans="1:9">
      <c r="A5" s="2"/>
      <c r="B5" s="2"/>
      <c r="C5" s="2"/>
      <c r="D5" s="2"/>
      <c r="E5" s="95" t="s">
        <v>313</v>
      </c>
      <c r="F5" s="96">
        <f>SUM(F3:F4)</f>
        <v>0</v>
      </c>
      <c r="G5" s="97"/>
      <c r="H5" s="52">
        <f>SUM(H3:H4)</f>
        <v>0</v>
      </c>
      <c r="I5" s="2"/>
    </row>
    <row r="6" spans="1:9">
      <c r="A6" s="2"/>
      <c r="B6" s="2"/>
      <c r="C6" s="2"/>
      <c r="D6" s="2"/>
      <c r="E6" s="2"/>
      <c r="F6" s="2"/>
      <c r="G6" s="37"/>
      <c r="H6" s="2"/>
      <c r="I6" s="2"/>
    </row>
  </sheetData>
  <mergeCells count="1">
    <mergeCell ref="A1:C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D22" sqref="D22"/>
    </sheetView>
  </sheetViews>
  <sheetFormatPr defaultRowHeight="15"/>
  <cols>
    <col min="2" max="2" width="61" customWidth="1"/>
    <col min="3" max="3" width="8.28515625" customWidth="1"/>
    <col min="4" max="4" width="24" customWidth="1"/>
    <col min="5" max="5" width="13.7109375" customWidth="1"/>
    <col min="6" max="6" width="14.42578125" customWidth="1"/>
    <col min="7" max="7" width="14.7109375" customWidth="1"/>
    <col min="8" max="8" width="13.140625" customWidth="1"/>
    <col min="9" max="9" width="15.42578125" customWidth="1"/>
  </cols>
  <sheetData>
    <row r="1" spans="1:9" ht="15" customHeight="1">
      <c r="A1" s="124" t="s">
        <v>400</v>
      </c>
      <c r="B1" s="124"/>
      <c r="C1" s="124"/>
      <c r="D1" s="124"/>
      <c r="E1" s="2"/>
      <c r="F1" s="2"/>
      <c r="G1" s="2"/>
      <c r="H1" s="2"/>
      <c r="I1" s="2"/>
    </row>
    <row r="2" spans="1:9" ht="53.25" customHeight="1">
      <c r="A2" s="47" t="s">
        <v>4</v>
      </c>
      <c r="B2" s="47" t="s">
        <v>3</v>
      </c>
      <c r="C2" s="47" t="s">
        <v>0</v>
      </c>
      <c r="D2" s="47" t="s">
        <v>24</v>
      </c>
      <c r="E2" s="47" t="s">
        <v>1</v>
      </c>
      <c r="F2" s="47" t="s">
        <v>2</v>
      </c>
      <c r="G2" s="47" t="s">
        <v>312</v>
      </c>
      <c r="H2" s="50" t="s">
        <v>311</v>
      </c>
      <c r="I2" s="50" t="s">
        <v>314</v>
      </c>
    </row>
    <row r="3" spans="1:9" ht="15" customHeight="1">
      <c r="A3" s="46">
        <v>1</v>
      </c>
      <c r="B3" s="136" t="s">
        <v>401</v>
      </c>
      <c r="C3" s="137"/>
      <c r="D3" s="137"/>
      <c r="E3" s="137"/>
      <c r="F3" s="137"/>
      <c r="G3" s="137"/>
      <c r="H3" s="137"/>
      <c r="I3" s="138"/>
    </row>
    <row r="4" spans="1:9">
      <c r="A4" s="85" t="s">
        <v>52</v>
      </c>
      <c r="B4" s="34" t="s">
        <v>402</v>
      </c>
      <c r="C4" s="85" t="s">
        <v>17</v>
      </c>
      <c r="D4" s="47">
        <v>110</v>
      </c>
      <c r="E4" s="52"/>
      <c r="F4" s="52">
        <f>D4*E4</f>
        <v>0</v>
      </c>
      <c r="G4" s="76">
        <v>0.08</v>
      </c>
      <c r="H4" s="52">
        <f>ROUND(F4*1.08,2)</f>
        <v>0</v>
      </c>
      <c r="I4" s="47"/>
    </row>
    <row r="5" spans="1:9" ht="33.75" customHeight="1">
      <c r="A5" s="46">
        <v>2</v>
      </c>
      <c r="B5" s="114" t="s">
        <v>403</v>
      </c>
      <c r="C5" s="115"/>
      <c r="D5" s="115"/>
      <c r="E5" s="115"/>
      <c r="F5" s="115"/>
      <c r="G5" s="115"/>
      <c r="H5" s="115"/>
      <c r="I5" s="116"/>
    </row>
    <row r="6" spans="1:9">
      <c r="A6" s="47" t="s">
        <v>52</v>
      </c>
      <c r="B6" s="33" t="s">
        <v>180</v>
      </c>
      <c r="C6" s="47" t="s">
        <v>17</v>
      </c>
      <c r="D6" s="47">
        <v>10</v>
      </c>
      <c r="E6" s="52"/>
      <c r="F6" s="52">
        <f>D6*E6</f>
        <v>0</v>
      </c>
      <c r="G6" s="76">
        <v>0.08</v>
      </c>
      <c r="H6" s="52">
        <f>ROUND(F6*1.08,2)</f>
        <v>0</v>
      </c>
      <c r="I6" s="47"/>
    </row>
    <row r="7" spans="1:9" ht="49.5" customHeight="1">
      <c r="A7" s="46">
        <v>3</v>
      </c>
      <c r="B7" s="114" t="s">
        <v>310</v>
      </c>
      <c r="C7" s="115"/>
      <c r="D7" s="115"/>
      <c r="E7" s="115"/>
      <c r="F7" s="115"/>
      <c r="G7" s="115"/>
      <c r="H7" s="115"/>
      <c r="I7" s="116"/>
    </row>
    <row r="8" spans="1:9" ht="30">
      <c r="A8" s="47" t="s">
        <v>52</v>
      </c>
      <c r="B8" s="33" t="s">
        <v>404</v>
      </c>
      <c r="C8" s="47" t="s">
        <v>17</v>
      </c>
      <c r="D8" s="47">
        <v>6</v>
      </c>
      <c r="E8" s="52"/>
      <c r="F8" s="52">
        <f>D8*E8</f>
        <v>0</v>
      </c>
      <c r="G8" s="76">
        <v>0.08</v>
      </c>
      <c r="H8" s="52">
        <f>ROUND(F8*1.08,2)</f>
        <v>0</v>
      </c>
      <c r="I8" s="47"/>
    </row>
    <row r="9" spans="1:9">
      <c r="A9" s="2"/>
      <c r="B9" s="2"/>
      <c r="C9" s="2"/>
      <c r="D9" s="2"/>
      <c r="E9" s="46" t="s">
        <v>313</v>
      </c>
      <c r="F9" s="52">
        <f>SUM(F8,F6,F4)</f>
        <v>0</v>
      </c>
      <c r="G9" s="59"/>
      <c r="H9" s="52">
        <f>SUM(H8,H6,H4)</f>
        <v>0</v>
      </c>
      <c r="I9" s="2"/>
    </row>
    <row r="10" spans="1:9">
      <c r="A10" s="2"/>
      <c r="B10" s="2"/>
      <c r="C10" s="2"/>
      <c r="D10" s="2"/>
      <c r="E10" s="2"/>
      <c r="F10" s="2"/>
      <c r="G10" s="37"/>
      <c r="H10" s="2"/>
      <c r="I10" s="2"/>
    </row>
    <row r="11" spans="1:9" ht="15" customHeight="1">
      <c r="B11" s="2"/>
    </row>
    <row r="12" spans="1:9">
      <c r="B12" s="2"/>
    </row>
    <row r="13" spans="1:9">
      <c r="B13" s="2"/>
    </row>
    <row r="14" spans="1:9">
      <c r="B14" s="23"/>
    </row>
    <row r="15" spans="1:9">
      <c r="B15" s="2"/>
    </row>
    <row r="16" spans="1:9">
      <c r="B16" s="2"/>
    </row>
  </sheetData>
  <mergeCells count="4">
    <mergeCell ref="A1:D1"/>
    <mergeCell ref="B7:I7"/>
    <mergeCell ref="B5:I5"/>
    <mergeCell ref="B3:I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D15" sqref="D15"/>
    </sheetView>
  </sheetViews>
  <sheetFormatPr defaultRowHeight="15"/>
  <cols>
    <col min="2" max="2" width="63.7109375" customWidth="1"/>
    <col min="3" max="3" width="12" customWidth="1"/>
    <col min="4" max="4" width="21.85546875" customWidth="1"/>
    <col min="5" max="5" width="13.28515625" customWidth="1"/>
    <col min="6" max="6" width="15.28515625" customWidth="1"/>
    <col min="7" max="7" width="13.5703125" customWidth="1"/>
    <col min="8" max="8" width="14.42578125" customWidth="1"/>
    <col min="9" max="9" width="14.85546875" customWidth="1"/>
    <col min="10" max="10" width="15.140625" customWidth="1"/>
  </cols>
  <sheetData>
    <row r="1" spans="1:10">
      <c r="A1" s="112" t="s">
        <v>336</v>
      </c>
      <c r="B1" s="112"/>
      <c r="C1" s="112"/>
    </row>
    <row r="2" spans="1:10" ht="51" customHeight="1">
      <c r="A2" s="47" t="s">
        <v>4</v>
      </c>
      <c r="B2" s="47" t="s">
        <v>3</v>
      </c>
      <c r="C2" s="47" t="s">
        <v>0</v>
      </c>
      <c r="D2" s="47" t="s">
        <v>24</v>
      </c>
      <c r="E2" s="47" t="s">
        <v>1</v>
      </c>
      <c r="F2" s="47" t="s">
        <v>2</v>
      </c>
      <c r="G2" s="47" t="s">
        <v>312</v>
      </c>
      <c r="H2" s="50" t="s">
        <v>311</v>
      </c>
      <c r="I2" s="51" t="s">
        <v>182</v>
      </c>
      <c r="J2" s="50" t="s">
        <v>314</v>
      </c>
    </row>
    <row r="3" spans="1:10" ht="45">
      <c r="A3" s="85">
        <v>1</v>
      </c>
      <c r="B3" s="34" t="s">
        <v>405</v>
      </c>
      <c r="C3" s="85" t="s">
        <v>17</v>
      </c>
      <c r="D3" s="47">
        <v>1100</v>
      </c>
      <c r="E3" s="52"/>
      <c r="F3" s="52">
        <f>D3*E3</f>
        <v>0</v>
      </c>
      <c r="G3" s="53">
        <v>0.08</v>
      </c>
      <c r="H3" s="52">
        <f>ROUND(F3*1.08,2)</f>
        <v>0</v>
      </c>
      <c r="I3" s="51" t="s">
        <v>210</v>
      </c>
      <c r="J3" s="47"/>
    </row>
    <row r="4" spans="1:10">
      <c r="A4" s="85">
        <v>2</v>
      </c>
      <c r="B4" s="34" t="s">
        <v>179</v>
      </c>
      <c r="C4" s="85" t="s">
        <v>17</v>
      </c>
      <c r="D4" s="47">
        <v>60</v>
      </c>
      <c r="E4" s="52"/>
      <c r="F4" s="52">
        <f t="shared" ref="F4:F6" si="0">D4*E4</f>
        <v>0</v>
      </c>
      <c r="G4" s="53">
        <v>0.08</v>
      </c>
      <c r="H4" s="52">
        <f t="shared" ref="H4:H6" si="1">ROUND(F4*1.08,2)</f>
        <v>0</v>
      </c>
      <c r="I4" s="51" t="s">
        <v>210</v>
      </c>
      <c r="J4" s="47"/>
    </row>
    <row r="5" spans="1:10">
      <c r="A5" s="85">
        <v>3</v>
      </c>
      <c r="B5" s="34" t="s">
        <v>283</v>
      </c>
      <c r="C5" s="85" t="s">
        <v>17</v>
      </c>
      <c r="D5" s="47">
        <v>6600</v>
      </c>
      <c r="E5" s="52"/>
      <c r="F5" s="52">
        <f t="shared" si="0"/>
        <v>0</v>
      </c>
      <c r="G5" s="53">
        <v>0.08</v>
      </c>
      <c r="H5" s="52">
        <f t="shared" si="1"/>
        <v>0</v>
      </c>
      <c r="I5" s="51" t="s">
        <v>210</v>
      </c>
      <c r="J5" s="47"/>
    </row>
    <row r="6" spans="1:10" ht="48" customHeight="1">
      <c r="A6" s="93">
        <v>4</v>
      </c>
      <c r="B6" s="105" t="s">
        <v>301</v>
      </c>
      <c r="C6" s="93" t="s">
        <v>17</v>
      </c>
      <c r="D6" s="47">
        <v>200</v>
      </c>
      <c r="E6" s="52"/>
      <c r="F6" s="52">
        <f t="shared" si="0"/>
        <v>0</v>
      </c>
      <c r="G6" s="53">
        <v>0.08</v>
      </c>
      <c r="H6" s="52">
        <f t="shared" si="1"/>
        <v>0</v>
      </c>
      <c r="I6" s="51" t="s">
        <v>234</v>
      </c>
      <c r="J6" s="45"/>
    </row>
    <row r="7" spans="1:10">
      <c r="A7" s="2"/>
      <c r="B7" s="2"/>
      <c r="C7" s="2"/>
      <c r="D7" s="2"/>
      <c r="E7" s="46" t="s">
        <v>313</v>
      </c>
      <c r="F7" s="56">
        <f>SUM(F3:F6)</f>
        <v>0</v>
      </c>
      <c r="G7" s="59"/>
      <c r="H7" s="56">
        <f>SUM(H3:H6)</f>
        <v>0</v>
      </c>
      <c r="I7" s="60"/>
      <c r="J7" s="2"/>
    </row>
    <row r="8" spans="1:10">
      <c r="A8" s="2"/>
      <c r="B8" s="2"/>
      <c r="C8" s="2"/>
      <c r="D8" s="2"/>
      <c r="E8" s="2"/>
      <c r="F8" s="2"/>
      <c r="G8" s="37"/>
      <c r="H8" s="2"/>
      <c r="I8" s="2"/>
      <c r="J8" s="2"/>
    </row>
    <row r="9" spans="1:10">
      <c r="A9" s="2"/>
      <c r="B9" s="75" t="s">
        <v>240</v>
      </c>
      <c r="C9" s="2"/>
      <c r="D9" s="2"/>
      <c r="E9" s="2"/>
      <c r="F9" s="2"/>
      <c r="G9" s="2"/>
      <c r="H9" s="2"/>
      <c r="I9" s="2"/>
      <c r="J9" s="2"/>
    </row>
    <row r="10" spans="1:10">
      <c r="A10" s="2"/>
      <c r="B10" s="2"/>
      <c r="C10" s="2"/>
      <c r="D10" s="2"/>
      <c r="E10" s="2"/>
      <c r="F10" s="2"/>
      <c r="G10" s="2"/>
      <c r="H10" s="2"/>
      <c r="I10" s="2"/>
      <c r="J10" s="2"/>
    </row>
    <row r="11" spans="1:10">
      <c r="A11" s="2"/>
      <c r="B11" s="2"/>
      <c r="C11" s="2"/>
      <c r="D11" s="2"/>
      <c r="E11" s="2"/>
      <c r="F11" s="2"/>
      <c r="G11" s="2"/>
      <c r="H11" s="2"/>
      <c r="I11" s="2"/>
      <c r="J11" s="2"/>
    </row>
    <row r="12" spans="1:10">
      <c r="A12" s="2"/>
      <c r="B12" s="2"/>
      <c r="C12" s="2"/>
      <c r="D12" s="2"/>
      <c r="E12" s="2"/>
      <c r="F12" s="2"/>
      <c r="G12" s="2"/>
      <c r="H12" s="2"/>
      <c r="I12" s="2"/>
      <c r="J12" s="2"/>
    </row>
    <row r="13" spans="1:10">
      <c r="A13" s="2"/>
      <c r="B13" s="2"/>
      <c r="C13" s="2"/>
      <c r="D13" s="2"/>
      <c r="E13" s="2"/>
      <c r="F13" s="2"/>
      <c r="G13" s="2"/>
      <c r="H13" s="2"/>
      <c r="I13" s="2"/>
      <c r="J13" s="2"/>
    </row>
  </sheetData>
  <mergeCells count="1">
    <mergeCell ref="A1:C1"/>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B6" sqref="B6"/>
    </sheetView>
  </sheetViews>
  <sheetFormatPr defaultRowHeight="15"/>
  <cols>
    <col min="2" max="2" width="43.85546875" customWidth="1"/>
    <col min="4" max="4" width="24" customWidth="1"/>
    <col min="5" max="5" width="12.7109375" customWidth="1"/>
    <col min="6" max="6" width="14.85546875" customWidth="1"/>
    <col min="7" max="7" width="13.85546875" customWidth="1"/>
    <col min="8" max="8" width="12.28515625" customWidth="1"/>
    <col min="9" max="9" width="15.5703125" customWidth="1"/>
  </cols>
  <sheetData>
    <row r="1" spans="1:9">
      <c r="A1" s="112" t="s">
        <v>325</v>
      </c>
      <c r="B1" s="112"/>
      <c r="C1" s="112"/>
      <c r="D1" s="112"/>
    </row>
    <row r="2" spans="1:9" ht="50.25" customHeight="1">
      <c r="A2" s="47" t="s">
        <v>4</v>
      </c>
      <c r="B2" s="47" t="s">
        <v>3</v>
      </c>
      <c r="C2" s="47" t="s">
        <v>0</v>
      </c>
      <c r="D2" s="47" t="s">
        <v>24</v>
      </c>
      <c r="E2" s="47" t="s">
        <v>1</v>
      </c>
      <c r="F2" s="47" t="s">
        <v>2</v>
      </c>
      <c r="G2" s="47" t="s">
        <v>312</v>
      </c>
      <c r="H2" s="50" t="s">
        <v>311</v>
      </c>
      <c r="I2" s="50" t="s">
        <v>314</v>
      </c>
    </row>
    <row r="3" spans="1:9" ht="63.75" customHeight="1">
      <c r="A3" s="47">
        <v>1</v>
      </c>
      <c r="B3" s="33" t="s">
        <v>407</v>
      </c>
      <c r="C3" s="47" t="s">
        <v>17</v>
      </c>
      <c r="D3" s="47">
        <v>10</v>
      </c>
      <c r="E3" s="52"/>
      <c r="F3" s="52">
        <f>D3*E3</f>
        <v>0</v>
      </c>
      <c r="G3" s="76">
        <v>0.08</v>
      </c>
      <c r="H3" s="52">
        <f>ROUND(F3*1.08,2)</f>
        <v>0</v>
      </c>
      <c r="I3" s="47"/>
    </row>
    <row r="4" spans="1:9" ht="78" customHeight="1">
      <c r="A4" s="47">
        <v>2</v>
      </c>
      <c r="B4" s="33" t="s">
        <v>406</v>
      </c>
      <c r="C4" s="47" t="s">
        <v>17</v>
      </c>
      <c r="D4" s="47">
        <v>10</v>
      </c>
      <c r="E4" s="52"/>
      <c r="F4" s="52">
        <f t="shared" ref="F4:F6" si="0">D4*E4</f>
        <v>0</v>
      </c>
      <c r="G4" s="76">
        <v>0.08</v>
      </c>
      <c r="H4" s="52">
        <f t="shared" ref="H4:H6" si="1">ROUND(F4*1.08,2)</f>
        <v>0</v>
      </c>
      <c r="I4" s="47"/>
    </row>
    <row r="5" spans="1:9" ht="79.5" customHeight="1">
      <c r="A5" s="47">
        <v>3</v>
      </c>
      <c r="B5" s="33" t="s">
        <v>408</v>
      </c>
      <c r="C5" s="47" t="s">
        <v>17</v>
      </c>
      <c r="D5" s="47">
        <v>50</v>
      </c>
      <c r="E5" s="52"/>
      <c r="F5" s="52">
        <f t="shared" si="0"/>
        <v>0</v>
      </c>
      <c r="G5" s="76">
        <v>0.08</v>
      </c>
      <c r="H5" s="52">
        <f t="shared" si="1"/>
        <v>0</v>
      </c>
      <c r="I5" s="47"/>
    </row>
    <row r="6" spans="1:9" ht="80.25" customHeight="1">
      <c r="A6" s="47">
        <v>4</v>
      </c>
      <c r="B6" s="33" t="s">
        <v>409</v>
      </c>
      <c r="C6" s="47" t="s">
        <v>17</v>
      </c>
      <c r="D6" s="47">
        <v>240</v>
      </c>
      <c r="E6" s="52"/>
      <c r="F6" s="52">
        <f t="shared" si="0"/>
        <v>0</v>
      </c>
      <c r="G6" s="76">
        <v>0.08</v>
      </c>
      <c r="H6" s="52">
        <f t="shared" si="1"/>
        <v>0</v>
      </c>
      <c r="I6" s="47"/>
    </row>
    <row r="7" spans="1:9">
      <c r="A7" s="2"/>
      <c r="B7" s="2"/>
      <c r="C7" s="2"/>
      <c r="D7" s="2"/>
      <c r="E7" s="46" t="s">
        <v>313</v>
      </c>
      <c r="F7" s="56">
        <f>SUM(F3:F6)</f>
        <v>0</v>
      </c>
      <c r="G7" s="68"/>
      <c r="H7" s="56">
        <f>SUM(H3:H6)</f>
        <v>0</v>
      </c>
      <c r="I7" s="2"/>
    </row>
    <row r="8" spans="1:9">
      <c r="A8" s="2"/>
      <c r="B8" s="2"/>
      <c r="C8" s="2"/>
      <c r="D8" s="2"/>
      <c r="E8" s="2"/>
      <c r="F8" s="2"/>
      <c r="G8" s="37"/>
      <c r="H8" s="2"/>
      <c r="I8" s="2"/>
    </row>
  </sheetData>
  <mergeCells count="1">
    <mergeCell ref="A1:D1"/>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workbookViewId="0">
      <selection activeCell="C12" sqref="C12"/>
    </sheetView>
  </sheetViews>
  <sheetFormatPr defaultRowHeight="15"/>
  <cols>
    <col min="2" max="2" width="41.28515625" customWidth="1"/>
    <col min="4" max="4" width="23.42578125" customWidth="1"/>
    <col min="5" max="5" width="14.85546875" customWidth="1"/>
    <col min="6" max="6" width="15.5703125" customWidth="1"/>
    <col min="7" max="7" width="13.42578125" style="39" customWidth="1"/>
    <col min="8" max="8" width="16.5703125" customWidth="1"/>
    <col min="9" max="9" width="13.42578125" customWidth="1"/>
    <col min="10" max="10" width="15.140625" customWidth="1"/>
  </cols>
  <sheetData>
    <row r="1" spans="1:10">
      <c r="A1" s="112" t="s">
        <v>326</v>
      </c>
      <c r="B1" s="112"/>
      <c r="C1" s="4"/>
      <c r="D1" s="5"/>
      <c r="E1" s="5"/>
      <c r="F1" s="5"/>
    </row>
    <row r="2" spans="1:10" ht="51" customHeight="1">
      <c r="A2" s="47" t="s">
        <v>4</v>
      </c>
      <c r="B2" s="47" t="s">
        <v>3</v>
      </c>
      <c r="C2" s="47" t="s">
        <v>0</v>
      </c>
      <c r="D2" s="47" t="s">
        <v>24</v>
      </c>
      <c r="E2" s="47" t="s">
        <v>1</v>
      </c>
      <c r="F2" s="47" t="s">
        <v>2</v>
      </c>
      <c r="G2" s="47" t="s">
        <v>312</v>
      </c>
      <c r="H2" s="50" t="s">
        <v>311</v>
      </c>
      <c r="I2" s="51" t="s">
        <v>182</v>
      </c>
      <c r="J2" s="50" t="s">
        <v>314</v>
      </c>
    </row>
    <row r="3" spans="1:10" ht="141" customHeight="1">
      <c r="A3" s="47">
        <v>1</v>
      </c>
      <c r="B3" s="33" t="s">
        <v>410</v>
      </c>
      <c r="C3" s="47" t="s">
        <v>17</v>
      </c>
      <c r="D3" s="47">
        <v>150</v>
      </c>
      <c r="E3" s="52"/>
      <c r="F3" s="52">
        <f>D3*E3</f>
        <v>0</v>
      </c>
      <c r="G3" s="53">
        <v>0.08</v>
      </c>
      <c r="H3" s="52">
        <f>ROUND(F3*1.08,2)</f>
        <v>0</v>
      </c>
      <c r="I3" s="51" t="s">
        <v>233</v>
      </c>
      <c r="J3" s="47"/>
    </row>
    <row r="4" spans="1:10" ht="125.25" customHeight="1">
      <c r="A4" s="47">
        <v>2</v>
      </c>
      <c r="B4" s="33" t="s">
        <v>411</v>
      </c>
      <c r="C4" s="47" t="s">
        <v>17</v>
      </c>
      <c r="D4" s="47">
        <v>170</v>
      </c>
      <c r="E4" s="52"/>
      <c r="F4" s="52">
        <f>D4*E4</f>
        <v>0</v>
      </c>
      <c r="G4" s="53">
        <v>0.08</v>
      </c>
      <c r="H4" s="52">
        <f>ROUND(F4*1.08,2)</f>
        <v>0</v>
      </c>
      <c r="I4" s="51" t="s">
        <v>234</v>
      </c>
      <c r="J4" s="45"/>
    </row>
    <row r="5" spans="1:10">
      <c r="A5" s="57"/>
      <c r="B5" s="2"/>
      <c r="C5" s="2"/>
      <c r="D5" s="2"/>
      <c r="E5" s="46" t="s">
        <v>313</v>
      </c>
      <c r="F5" s="52">
        <f>SUM(F3:F4)</f>
        <v>0</v>
      </c>
      <c r="G5" s="68"/>
      <c r="H5" s="52">
        <f>SUM(H3:H4)</f>
        <v>0</v>
      </c>
      <c r="I5" s="60"/>
      <c r="J5" s="2"/>
    </row>
    <row r="6" spans="1:10" ht="15" customHeight="1">
      <c r="A6" s="57"/>
      <c r="B6" s="75" t="s">
        <v>240</v>
      </c>
      <c r="C6" s="106"/>
      <c r="D6" s="2"/>
      <c r="E6" s="2"/>
      <c r="F6" s="2"/>
      <c r="G6" s="72"/>
      <c r="H6" s="2"/>
      <c r="I6" s="2"/>
      <c r="J6" s="2"/>
    </row>
    <row r="7" spans="1:10">
      <c r="A7" s="57"/>
      <c r="B7" s="2"/>
      <c r="C7" s="2"/>
      <c r="D7" s="2"/>
      <c r="E7" s="2"/>
      <c r="F7" s="2"/>
      <c r="G7" s="70"/>
      <c r="H7" s="2"/>
      <c r="I7" s="2"/>
      <c r="J7" s="2"/>
    </row>
    <row r="8" spans="1:10">
      <c r="A8" s="19"/>
    </row>
    <row r="9" spans="1:10">
      <c r="A9" s="19"/>
    </row>
    <row r="10" spans="1:10">
      <c r="A10" s="19"/>
    </row>
    <row r="11" spans="1:10">
      <c r="A11" s="19"/>
    </row>
    <row r="12" spans="1:10">
      <c r="A12" s="19"/>
    </row>
    <row r="13" spans="1:10">
      <c r="A13" s="19"/>
    </row>
    <row r="14" spans="1:10">
      <c r="A14" s="19"/>
    </row>
    <row r="15" spans="1:10">
      <c r="A15" s="19"/>
    </row>
    <row r="16" spans="1:10">
      <c r="A16" s="19"/>
    </row>
    <row r="17" spans="1:1">
      <c r="A17" s="19"/>
    </row>
    <row r="18" spans="1:1">
      <c r="A18" s="19"/>
    </row>
    <row r="19" spans="1:1">
      <c r="A19" s="19"/>
    </row>
    <row r="20" spans="1:1">
      <c r="A20" s="19"/>
    </row>
    <row r="21" spans="1:1">
      <c r="A21" s="19"/>
    </row>
    <row r="22" spans="1:1">
      <c r="A22" s="19"/>
    </row>
    <row r="23" spans="1:1">
      <c r="A23" s="19"/>
    </row>
    <row r="24" spans="1:1">
      <c r="A24" s="19"/>
    </row>
    <row r="25" spans="1:1">
      <c r="A25" s="19"/>
    </row>
    <row r="26" spans="1:1">
      <c r="A26" s="19"/>
    </row>
    <row r="27" spans="1:1">
      <c r="A27" s="19"/>
    </row>
    <row r="28" spans="1:1">
      <c r="A28" s="19"/>
    </row>
    <row r="29" spans="1:1">
      <c r="A29" s="19"/>
    </row>
    <row r="30" spans="1:1">
      <c r="A30" s="19"/>
    </row>
    <row r="31" spans="1:1">
      <c r="A31" s="19"/>
    </row>
    <row r="32" spans="1:1">
      <c r="A32" s="19"/>
    </row>
    <row r="33" spans="1:1">
      <c r="A33" s="19"/>
    </row>
    <row r="34" spans="1:1">
      <c r="A34" s="19"/>
    </row>
    <row r="35" spans="1:1">
      <c r="A35" s="19"/>
    </row>
    <row r="36" spans="1:1">
      <c r="A36" s="19"/>
    </row>
    <row r="37" spans="1:1">
      <c r="A37" s="19"/>
    </row>
    <row r="38" spans="1:1">
      <c r="A38" s="19"/>
    </row>
    <row r="39" spans="1:1">
      <c r="A39" s="19"/>
    </row>
    <row r="40" spans="1:1">
      <c r="A40" s="19"/>
    </row>
    <row r="41" spans="1:1">
      <c r="A41" s="19"/>
    </row>
    <row r="42" spans="1:1">
      <c r="A42" s="19"/>
    </row>
    <row r="43" spans="1:1">
      <c r="A43" s="19"/>
    </row>
    <row r="44" spans="1:1">
      <c r="A44" s="19"/>
    </row>
    <row r="45" spans="1:1">
      <c r="A45" s="19"/>
    </row>
  </sheetData>
  <mergeCells count="1">
    <mergeCell ref="A1:B1"/>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B3" sqref="B3"/>
    </sheetView>
  </sheetViews>
  <sheetFormatPr defaultRowHeight="15"/>
  <cols>
    <col min="2" max="2" width="35" customWidth="1"/>
    <col min="3" max="3" width="23.28515625" customWidth="1"/>
    <col min="4" max="4" width="23.5703125" customWidth="1"/>
    <col min="5" max="5" width="14.140625" customWidth="1"/>
    <col min="6" max="6" width="15.7109375" customWidth="1"/>
    <col min="7" max="7" width="14.140625" customWidth="1"/>
    <col min="8" max="8" width="14.5703125" customWidth="1"/>
    <col min="9" max="9" width="15.28515625" customWidth="1"/>
  </cols>
  <sheetData>
    <row r="1" spans="1:9">
      <c r="A1" s="112" t="s">
        <v>412</v>
      </c>
      <c r="B1" s="112"/>
      <c r="C1" s="112"/>
      <c r="D1" s="8"/>
      <c r="E1" s="8"/>
      <c r="F1" s="8"/>
      <c r="G1" s="8"/>
      <c r="H1" s="2"/>
      <c r="I1" s="2"/>
    </row>
    <row r="2" spans="1:9" ht="47.25" customHeight="1">
      <c r="A2" s="47" t="s">
        <v>4</v>
      </c>
      <c r="B2" s="47" t="s">
        <v>3</v>
      </c>
      <c r="C2" s="47" t="s">
        <v>0</v>
      </c>
      <c r="D2" s="47" t="s">
        <v>24</v>
      </c>
      <c r="E2" s="47" t="s">
        <v>1</v>
      </c>
      <c r="F2" s="47" t="s">
        <v>2</v>
      </c>
      <c r="G2" s="47" t="s">
        <v>312</v>
      </c>
      <c r="H2" s="50" t="s">
        <v>311</v>
      </c>
      <c r="I2" s="50" t="s">
        <v>314</v>
      </c>
    </row>
    <row r="3" spans="1:9" ht="93" customHeight="1">
      <c r="A3" s="47">
        <v>1</v>
      </c>
      <c r="B3" s="33" t="s">
        <v>297</v>
      </c>
      <c r="C3" s="47" t="s">
        <v>17</v>
      </c>
      <c r="D3" s="47">
        <v>12</v>
      </c>
      <c r="E3" s="52"/>
      <c r="F3" s="52">
        <f>D3*E3</f>
        <v>0</v>
      </c>
      <c r="G3" s="76">
        <v>0.08</v>
      </c>
      <c r="H3" s="52">
        <f>ROUND(F3*1.08,2)</f>
        <v>0</v>
      </c>
      <c r="I3" s="47"/>
    </row>
    <row r="4" spans="1:9">
      <c r="A4" s="2"/>
      <c r="B4" s="2"/>
      <c r="C4" s="2"/>
      <c r="D4" s="2"/>
      <c r="E4" s="46" t="s">
        <v>313</v>
      </c>
      <c r="F4" s="52">
        <f>SUM(F3)</f>
        <v>0</v>
      </c>
      <c r="G4" s="59"/>
      <c r="H4" s="52">
        <f>SUM(H3)</f>
        <v>0</v>
      </c>
      <c r="I4" s="2"/>
    </row>
    <row r="5" spans="1:9">
      <c r="A5" s="2"/>
      <c r="B5" s="2"/>
      <c r="C5" s="2"/>
      <c r="D5" s="2"/>
      <c r="E5" s="2"/>
      <c r="F5" s="2"/>
      <c r="G5" s="37"/>
      <c r="H5" s="2"/>
      <c r="I5" s="2"/>
    </row>
    <row r="6" spans="1:9">
      <c r="A6" s="2"/>
      <c r="B6" s="2"/>
      <c r="C6" s="2"/>
      <c r="D6" s="2"/>
      <c r="E6" s="2"/>
      <c r="F6" s="2"/>
      <c r="G6" s="2"/>
      <c r="H6" s="2"/>
      <c r="I6" s="2"/>
    </row>
  </sheetData>
  <mergeCells count="1">
    <mergeCell ref="A1:C1"/>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N13" sqref="N13"/>
    </sheetView>
  </sheetViews>
  <sheetFormatPr defaultRowHeight="15"/>
  <cols>
    <col min="2" max="2" width="29.140625" customWidth="1"/>
    <col min="3" max="3" width="12" customWidth="1"/>
    <col min="4" max="4" width="25.28515625" customWidth="1"/>
    <col min="5" max="5" width="13.28515625" customWidth="1"/>
    <col min="6" max="6" width="15.28515625" customWidth="1"/>
    <col min="7" max="7" width="13.85546875" customWidth="1"/>
    <col min="8" max="8" width="14" customWidth="1"/>
    <col min="9" max="9" width="15.42578125" customWidth="1"/>
  </cols>
  <sheetData>
    <row r="1" spans="1:9">
      <c r="A1" s="112" t="s">
        <v>327</v>
      </c>
      <c r="B1" s="112"/>
      <c r="C1" s="112"/>
      <c r="D1" s="5"/>
      <c r="E1" s="5"/>
      <c r="F1" s="5"/>
    </row>
    <row r="2" spans="1:9" ht="45.75" customHeight="1">
      <c r="A2" s="47" t="s">
        <v>4</v>
      </c>
      <c r="B2" s="47" t="s">
        <v>3</v>
      </c>
      <c r="C2" s="47" t="s">
        <v>0</v>
      </c>
      <c r="D2" s="47" t="s">
        <v>24</v>
      </c>
      <c r="E2" s="47" t="s">
        <v>1</v>
      </c>
      <c r="F2" s="47" t="s">
        <v>2</v>
      </c>
      <c r="G2" s="47" t="s">
        <v>312</v>
      </c>
      <c r="H2" s="50" t="s">
        <v>311</v>
      </c>
      <c r="I2" s="50" t="s">
        <v>314</v>
      </c>
    </row>
    <row r="3" spans="1:9">
      <c r="A3" s="47">
        <v>1</v>
      </c>
      <c r="B3" s="33" t="s">
        <v>239</v>
      </c>
      <c r="C3" s="47" t="s">
        <v>17</v>
      </c>
      <c r="D3" s="47">
        <v>6</v>
      </c>
      <c r="E3" s="52"/>
      <c r="F3" s="52">
        <f>D3*E3</f>
        <v>0</v>
      </c>
      <c r="G3" s="76">
        <v>0.08</v>
      </c>
      <c r="H3" s="52">
        <f>ROUND(F3*1.08,2)</f>
        <v>0</v>
      </c>
      <c r="I3" s="47"/>
    </row>
    <row r="4" spans="1:9">
      <c r="A4" s="47">
        <v>2</v>
      </c>
      <c r="B4" s="64" t="s">
        <v>235</v>
      </c>
      <c r="C4" s="47" t="s">
        <v>209</v>
      </c>
      <c r="D4" s="47">
        <v>3</v>
      </c>
      <c r="E4" s="52"/>
      <c r="F4" s="52">
        <f t="shared" ref="F4:F14" si="0">D4*E4</f>
        <v>0</v>
      </c>
      <c r="G4" s="76">
        <v>0.08</v>
      </c>
      <c r="H4" s="52">
        <f t="shared" ref="H4:H7" si="1">ROUND(F4*1.08,2)</f>
        <v>0</v>
      </c>
      <c r="I4" s="47"/>
    </row>
    <row r="5" spans="1:9" ht="30">
      <c r="A5" s="47">
        <v>3</v>
      </c>
      <c r="B5" s="64" t="s">
        <v>236</v>
      </c>
      <c r="C5" s="47" t="s">
        <v>17</v>
      </c>
      <c r="D5" s="47">
        <v>5</v>
      </c>
      <c r="E5" s="52"/>
      <c r="F5" s="52">
        <f t="shared" si="0"/>
        <v>0</v>
      </c>
      <c r="G5" s="76">
        <v>0.08</v>
      </c>
      <c r="H5" s="52">
        <f t="shared" si="1"/>
        <v>0</v>
      </c>
      <c r="I5" s="47"/>
    </row>
    <row r="6" spans="1:9" ht="30">
      <c r="A6" s="47">
        <v>4</v>
      </c>
      <c r="B6" s="64" t="s">
        <v>295</v>
      </c>
      <c r="C6" s="47" t="s">
        <v>17</v>
      </c>
      <c r="D6" s="47">
        <v>2</v>
      </c>
      <c r="E6" s="52"/>
      <c r="F6" s="52">
        <f t="shared" si="0"/>
        <v>0</v>
      </c>
      <c r="G6" s="76">
        <v>0.08</v>
      </c>
      <c r="H6" s="52">
        <f t="shared" si="1"/>
        <v>0</v>
      </c>
      <c r="I6" s="47"/>
    </row>
    <row r="7" spans="1:9" ht="30">
      <c r="A7" s="47">
        <v>5</v>
      </c>
      <c r="B7" s="64" t="s">
        <v>296</v>
      </c>
      <c r="C7" s="47" t="s">
        <v>17</v>
      </c>
      <c r="D7" s="47">
        <v>2</v>
      </c>
      <c r="E7" s="52"/>
      <c r="F7" s="52">
        <f t="shared" si="0"/>
        <v>0</v>
      </c>
      <c r="G7" s="76">
        <v>0.08</v>
      </c>
      <c r="H7" s="52">
        <f t="shared" si="1"/>
        <v>0</v>
      </c>
      <c r="I7" s="47"/>
    </row>
    <row r="8" spans="1:9">
      <c r="A8" s="47">
        <v>6</v>
      </c>
      <c r="B8" s="64" t="s">
        <v>237</v>
      </c>
      <c r="C8" s="47" t="s">
        <v>132</v>
      </c>
      <c r="D8" s="47">
        <v>1</v>
      </c>
      <c r="E8" s="52"/>
      <c r="F8" s="52">
        <f t="shared" si="0"/>
        <v>0</v>
      </c>
      <c r="G8" s="76">
        <v>0.23</v>
      </c>
      <c r="H8" s="52">
        <f>ROUND(F8*1.23,2)</f>
        <v>0</v>
      </c>
      <c r="I8" s="47"/>
    </row>
    <row r="9" spans="1:9">
      <c r="A9" s="47">
        <v>7</v>
      </c>
      <c r="B9" s="64" t="s">
        <v>238</v>
      </c>
      <c r="C9" s="47" t="s">
        <v>17</v>
      </c>
      <c r="D9" s="47">
        <v>5</v>
      </c>
      <c r="E9" s="52"/>
      <c r="F9" s="52">
        <f t="shared" si="0"/>
        <v>0</v>
      </c>
      <c r="G9" s="76">
        <v>0.08</v>
      </c>
      <c r="H9" s="52">
        <f t="shared" ref="H9:H14" si="2">ROUND(F9*1.08,2)</f>
        <v>0</v>
      </c>
      <c r="I9" s="47"/>
    </row>
    <row r="10" spans="1:9" ht="30">
      <c r="A10" s="47">
        <v>8</v>
      </c>
      <c r="B10" s="64" t="s">
        <v>291</v>
      </c>
      <c r="C10" s="47" t="s">
        <v>17</v>
      </c>
      <c r="D10" s="47">
        <v>1</v>
      </c>
      <c r="E10" s="52"/>
      <c r="F10" s="52">
        <f t="shared" si="0"/>
        <v>0</v>
      </c>
      <c r="G10" s="76">
        <v>0.08</v>
      </c>
      <c r="H10" s="52">
        <f t="shared" si="2"/>
        <v>0</v>
      </c>
      <c r="I10" s="47"/>
    </row>
    <row r="11" spans="1:9" ht="30">
      <c r="A11" s="47">
        <v>9</v>
      </c>
      <c r="B11" s="64" t="s">
        <v>292</v>
      </c>
      <c r="C11" s="47" t="s">
        <v>191</v>
      </c>
      <c r="D11" s="47">
        <v>1</v>
      </c>
      <c r="E11" s="52"/>
      <c r="F11" s="52">
        <f t="shared" si="0"/>
        <v>0</v>
      </c>
      <c r="G11" s="76">
        <v>0.08</v>
      </c>
      <c r="H11" s="52">
        <f t="shared" si="2"/>
        <v>0</v>
      </c>
      <c r="I11" s="47"/>
    </row>
    <row r="12" spans="1:9" ht="30">
      <c r="A12" s="47">
        <v>10</v>
      </c>
      <c r="B12" s="64" t="s">
        <v>293</v>
      </c>
      <c r="C12" s="47" t="s">
        <v>17</v>
      </c>
      <c r="D12" s="47">
        <v>6</v>
      </c>
      <c r="E12" s="52"/>
      <c r="F12" s="52">
        <f t="shared" si="0"/>
        <v>0</v>
      </c>
      <c r="G12" s="76">
        <v>0.08</v>
      </c>
      <c r="H12" s="52">
        <f t="shared" si="2"/>
        <v>0</v>
      </c>
      <c r="I12" s="47"/>
    </row>
    <row r="13" spans="1:9" ht="30">
      <c r="A13" s="59">
        <v>11</v>
      </c>
      <c r="B13" s="110" t="s">
        <v>294</v>
      </c>
      <c r="C13" s="59" t="s">
        <v>17</v>
      </c>
      <c r="D13" s="59">
        <v>3</v>
      </c>
      <c r="E13" s="107"/>
      <c r="F13" s="107">
        <f t="shared" si="0"/>
        <v>0</v>
      </c>
      <c r="G13" s="76">
        <v>0.08</v>
      </c>
      <c r="H13" s="52">
        <f t="shared" si="2"/>
        <v>0</v>
      </c>
      <c r="I13" s="47"/>
    </row>
    <row r="14" spans="1:9" ht="45">
      <c r="A14" s="47">
        <v>12</v>
      </c>
      <c r="B14" s="64" t="s">
        <v>413</v>
      </c>
      <c r="C14" s="47" t="s">
        <v>17</v>
      </c>
      <c r="D14" s="47">
        <v>4</v>
      </c>
      <c r="E14" s="47"/>
      <c r="F14" s="47">
        <f t="shared" si="0"/>
        <v>0</v>
      </c>
      <c r="G14" s="108">
        <v>0.08</v>
      </c>
      <c r="H14" s="52">
        <f t="shared" si="2"/>
        <v>0</v>
      </c>
      <c r="I14" s="47"/>
    </row>
    <row r="15" spans="1:9">
      <c r="A15" s="2"/>
      <c r="B15" s="2"/>
      <c r="C15" s="2"/>
      <c r="D15" s="2"/>
      <c r="E15" s="95" t="s">
        <v>313</v>
      </c>
      <c r="F15" s="109">
        <f>SUM(F3:F14)</f>
        <v>0</v>
      </c>
      <c r="G15" s="59"/>
      <c r="H15" s="56">
        <f>SUM(H3:H14)</f>
        <v>0</v>
      </c>
      <c r="I15" s="2"/>
    </row>
    <row r="16" spans="1:9">
      <c r="E16" s="54"/>
      <c r="F16" s="2"/>
      <c r="G16" s="37"/>
      <c r="H16" s="2"/>
      <c r="I16" s="2"/>
    </row>
    <row r="17" spans="1:9">
      <c r="A17" s="2"/>
      <c r="B17" s="2"/>
      <c r="C17" s="2"/>
      <c r="D17" s="2"/>
      <c r="E17" s="2"/>
      <c r="F17" s="2"/>
      <c r="G17" s="2"/>
      <c r="H17" s="2"/>
      <c r="I17" s="2"/>
    </row>
    <row r="18" spans="1:9">
      <c r="A18" s="139" t="s">
        <v>241</v>
      </c>
      <c r="B18" s="139"/>
      <c r="C18" s="139"/>
      <c r="D18" s="139"/>
      <c r="E18" s="2"/>
      <c r="F18" s="2"/>
      <c r="G18" s="2"/>
      <c r="H18" s="2"/>
      <c r="I18" s="2"/>
    </row>
  </sheetData>
  <mergeCells count="2">
    <mergeCell ref="A1:C1"/>
    <mergeCell ref="A18:D18"/>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D19" sqref="D19"/>
    </sheetView>
  </sheetViews>
  <sheetFormatPr defaultRowHeight="15"/>
  <cols>
    <col min="2" max="2" width="33" customWidth="1"/>
    <col min="3" max="3" width="23.7109375" customWidth="1"/>
    <col min="6" max="6" width="12.5703125" customWidth="1"/>
    <col min="7" max="7" width="15.5703125" customWidth="1"/>
    <col min="8" max="8" width="13" style="39" customWidth="1"/>
    <col min="9" max="9" width="16.42578125" customWidth="1"/>
    <col min="10" max="11" width="15.42578125" customWidth="1"/>
  </cols>
  <sheetData>
    <row r="1" spans="1:11">
      <c r="A1" s="140" t="s">
        <v>328</v>
      </c>
      <c r="B1" s="140"/>
      <c r="C1" s="140"/>
    </row>
    <row r="2" spans="1:11" ht="44.25" customHeight="1">
      <c r="A2" s="47" t="s">
        <v>252</v>
      </c>
      <c r="B2" s="47" t="s">
        <v>253</v>
      </c>
      <c r="C2" s="111" t="s">
        <v>255</v>
      </c>
      <c r="D2" s="111" t="s">
        <v>0</v>
      </c>
      <c r="E2" s="111" t="s">
        <v>256</v>
      </c>
      <c r="F2" s="111" t="s">
        <v>1</v>
      </c>
      <c r="G2" s="111" t="s">
        <v>2</v>
      </c>
      <c r="H2" s="47" t="s">
        <v>312</v>
      </c>
      <c r="I2" s="50" t="s">
        <v>311</v>
      </c>
      <c r="J2" s="84" t="s">
        <v>182</v>
      </c>
      <c r="K2" s="50" t="s">
        <v>314</v>
      </c>
    </row>
    <row r="3" spans="1:11" ht="45">
      <c r="A3" s="47">
        <v>1</v>
      </c>
      <c r="B3" s="33" t="s">
        <v>309</v>
      </c>
      <c r="C3" s="47" t="s">
        <v>264</v>
      </c>
      <c r="D3" s="47" t="s">
        <v>263</v>
      </c>
      <c r="E3" s="47">
        <v>500</v>
      </c>
      <c r="F3" s="52"/>
      <c r="G3" s="52">
        <f>E3*F3</f>
        <v>0</v>
      </c>
      <c r="H3" s="89">
        <v>0.08</v>
      </c>
      <c r="I3" s="52">
        <f>ROUND(G3*1.08,2)</f>
        <v>0</v>
      </c>
      <c r="J3" s="84" t="s">
        <v>210</v>
      </c>
      <c r="K3" s="45"/>
    </row>
    <row r="4" spans="1:11">
      <c r="A4" s="2"/>
      <c r="B4" s="2"/>
      <c r="C4" s="2"/>
      <c r="D4" s="2"/>
      <c r="E4" s="2"/>
      <c r="F4" s="46" t="s">
        <v>313</v>
      </c>
      <c r="G4" s="52">
        <f>SUM(G3)</f>
        <v>0</v>
      </c>
      <c r="H4" s="68"/>
      <c r="I4" s="52">
        <f>SUM(I3)</f>
        <v>0</v>
      </c>
      <c r="J4" s="60"/>
      <c r="K4" s="2"/>
    </row>
    <row r="5" spans="1:11">
      <c r="F5" s="28"/>
      <c r="G5" s="28"/>
      <c r="H5" s="82"/>
      <c r="I5" s="28"/>
    </row>
  </sheetData>
  <mergeCells count="1">
    <mergeCell ref="A1:C1"/>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I14" sqref="I14"/>
    </sheetView>
  </sheetViews>
  <sheetFormatPr defaultRowHeight="15"/>
  <cols>
    <col min="2" max="2" width="21" customWidth="1"/>
    <col min="3" max="3" width="25.28515625" customWidth="1"/>
    <col min="6" max="6" width="12.140625" customWidth="1"/>
    <col min="7" max="7" width="15.7109375" customWidth="1"/>
    <col min="8" max="8" width="13.5703125" style="39" customWidth="1"/>
    <col min="9" max="9" width="16.85546875" customWidth="1"/>
    <col min="10" max="10" width="13.5703125" customWidth="1"/>
    <col min="11" max="11" width="15.140625" customWidth="1"/>
  </cols>
  <sheetData>
    <row r="1" spans="1:11">
      <c r="A1" s="140" t="s">
        <v>329</v>
      </c>
      <c r="B1" s="140"/>
      <c r="C1" s="140"/>
    </row>
    <row r="2" spans="1:11" ht="46.5" customHeight="1">
      <c r="A2" s="47" t="s">
        <v>252</v>
      </c>
      <c r="B2" s="47" t="s">
        <v>259</v>
      </c>
      <c r="C2" s="47" t="s">
        <v>260</v>
      </c>
      <c r="D2" s="111" t="s">
        <v>0</v>
      </c>
      <c r="E2" s="111" t="s">
        <v>256</v>
      </c>
      <c r="F2" s="111" t="s">
        <v>1</v>
      </c>
      <c r="G2" s="111" t="s">
        <v>2</v>
      </c>
      <c r="H2" s="47" t="s">
        <v>312</v>
      </c>
      <c r="I2" s="50" t="s">
        <v>311</v>
      </c>
      <c r="J2" s="51" t="s">
        <v>182</v>
      </c>
      <c r="K2" s="50" t="s">
        <v>314</v>
      </c>
    </row>
    <row r="3" spans="1:11" ht="30">
      <c r="A3" s="47">
        <v>1</v>
      </c>
      <c r="B3" s="33" t="s">
        <v>261</v>
      </c>
      <c r="C3" s="33" t="s">
        <v>262</v>
      </c>
      <c r="D3" s="47" t="s">
        <v>263</v>
      </c>
      <c r="E3" s="47">
        <v>600</v>
      </c>
      <c r="F3" s="52"/>
      <c r="G3" s="52">
        <f>E3*F3</f>
        <v>0</v>
      </c>
      <c r="H3" s="53">
        <v>0.08</v>
      </c>
      <c r="I3" s="52">
        <f>ROUND(G3*1.08,2)</f>
        <v>0</v>
      </c>
      <c r="J3" s="51" t="s">
        <v>210</v>
      </c>
      <c r="K3" s="47"/>
    </row>
    <row r="4" spans="1:11" ht="48.75" customHeight="1">
      <c r="A4" s="47">
        <v>2</v>
      </c>
      <c r="B4" s="33" t="s">
        <v>286</v>
      </c>
      <c r="C4" s="33" t="s">
        <v>285</v>
      </c>
      <c r="D4" s="47" t="s">
        <v>263</v>
      </c>
      <c r="E4" s="47">
        <v>500</v>
      </c>
      <c r="F4" s="52"/>
      <c r="G4" s="52">
        <f>E4*F4</f>
        <v>0</v>
      </c>
      <c r="H4" s="53">
        <v>0.08</v>
      </c>
      <c r="I4" s="52">
        <f>ROUND(G4*1.08,2)</f>
        <v>0</v>
      </c>
      <c r="J4" s="51" t="s">
        <v>210</v>
      </c>
      <c r="K4" s="45"/>
    </row>
    <row r="5" spans="1:11">
      <c r="A5" s="2"/>
      <c r="B5" s="2"/>
      <c r="C5" s="2"/>
      <c r="D5" s="3"/>
      <c r="E5" s="3"/>
      <c r="F5" s="46" t="s">
        <v>313</v>
      </c>
      <c r="G5" s="52">
        <f>SUM(G3:G4)</f>
        <v>0</v>
      </c>
      <c r="H5" s="68"/>
      <c r="I5" s="52">
        <f>SUM(I3:I4)</f>
        <v>0</v>
      </c>
      <c r="J5" s="60"/>
      <c r="K5" s="2"/>
    </row>
    <row r="6" spans="1:11">
      <c r="A6" s="2"/>
      <c r="B6" s="2"/>
      <c r="C6" s="2"/>
      <c r="D6" s="2"/>
      <c r="E6" s="2"/>
      <c r="F6" s="2"/>
      <c r="G6" s="2"/>
      <c r="H6" s="72"/>
      <c r="I6" s="2"/>
      <c r="J6" s="2"/>
      <c r="K6" s="2"/>
    </row>
    <row r="7" spans="1:11">
      <c r="A7" s="2"/>
      <c r="B7" s="2"/>
      <c r="C7" s="2"/>
      <c r="D7" s="2"/>
      <c r="E7" s="2"/>
      <c r="F7" s="2"/>
      <c r="G7" s="2"/>
      <c r="H7" s="70"/>
      <c r="I7" s="2"/>
      <c r="J7" s="2"/>
      <c r="K7" s="2"/>
    </row>
  </sheetData>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topLeftCell="A37" workbookViewId="0">
      <selection activeCell="L14" sqref="L14"/>
    </sheetView>
  </sheetViews>
  <sheetFormatPr defaultRowHeight="15"/>
  <cols>
    <col min="2" max="2" width="37.85546875" customWidth="1"/>
    <col min="3" max="3" width="9.140625" customWidth="1"/>
    <col min="4" max="4" width="24.140625" customWidth="1"/>
    <col min="5" max="5" width="15" customWidth="1"/>
    <col min="6" max="6" width="13.85546875" customWidth="1"/>
    <col min="7" max="7" width="14.140625" style="39" customWidth="1"/>
    <col min="8" max="8" width="13" customWidth="1"/>
    <col min="9" max="9" width="14.140625" customWidth="1"/>
    <col min="10" max="10" width="15.5703125" customWidth="1"/>
  </cols>
  <sheetData>
    <row r="1" spans="1:10" ht="15" customHeight="1">
      <c r="A1" s="124" t="s">
        <v>344</v>
      </c>
      <c r="B1" s="124"/>
      <c r="C1" s="124"/>
      <c r="D1" s="124"/>
      <c r="E1" s="124"/>
      <c r="F1" s="124"/>
      <c r="G1" s="124"/>
      <c r="H1" s="124"/>
      <c r="I1" s="124"/>
      <c r="J1" s="124"/>
    </row>
    <row r="2" spans="1:10" ht="45" customHeight="1">
      <c r="A2" s="47" t="s">
        <v>4</v>
      </c>
      <c r="B2" s="47" t="s">
        <v>3</v>
      </c>
      <c r="C2" s="47" t="s">
        <v>0</v>
      </c>
      <c r="D2" s="47" t="s">
        <v>24</v>
      </c>
      <c r="E2" s="47" t="s">
        <v>1</v>
      </c>
      <c r="F2" s="47" t="s">
        <v>2</v>
      </c>
      <c r="G2" s="50" t="s">
        <v>312</v>
      </c>
      <c r="H2" s="47" t="s">
        <v>311</v>
      </c>
      <c r="I2" s="51" t="s">
        <v>182</v>
      </c>
      <c r="J2" s="50" t="s">
        <v>314</v>
      </c>
    </row>
    <row r="3" spans="1:10" ht="15" customHeight="1">
      <c r="A3" s="46">
        <v>1</v>
      </c>
      <c r="B3" s="114" t="s">
        <v>25</v>
      </c>
      <c r="C3" s="115"/>
      <c r="D3" s="115"/>
      <c r="E3" s="115"/>
      <c r="F3" s="115"/>
      <c r="G3" s="115"/>
      <c r="H3" s="115"/>
      <c r="I3" s="115"/>
      <c r="J3" s="116"/>
    </row>
    <row r="4" spans="1:10">
      <c r="A4" s="47" t="s">
        <v>52</v>
      </c>
      <c r="B4" s="33" t="s">
        <v>197</v>
      </c>
      <c r="C4" s="47" t="s">
        <v>17</v>
      </c>
      <c r="D4" s="47">
        <v>4</v>
      </c>
      <c r="E4" s="52"/>
      <c r="F4" s="52">
        <f>D4*E4</f>
        <v>0</v>
      </c>
      <c r="G4" s="53">
        <v>0.08</v>
      </c>
      <c r="H4" s="52">
        <f>ROUND(F4*1.08,2)</f>
        <v>0</v>
      </c>
      <c r="I4" s="47"/>
      <c r="J4" s="47"/>
    </row>
    <row r="5" spans="1:10">
      <c r="A5" s="47" t="s">
        <v>53</v>
      </c>
      <c r="B5" s="33" t="s">
        <v>196</v>
      </c>
      <c r="C5" s="47" t="s">
        <v>17</v>
      </c>
      <c r="D5" s="47">
        <v>4</v>
      </c>
      <c r="E5" s="52"/>
      <c r="F5" s="52">
        <f t="shared" ref="F5:F7" si="0">D5*E5</f>
        <v>0</v>
      </c>
      <c r="G5" s="53">
        <v>0.08</v>
      </c>
      <c r="H5" s="52">
        <f t="shared" ref="H5:H7" si="1">ROUND(F5*1.08,2)</f>
        <v>0</v>
      </c>
      <c r="I5" s="47"/>
      <c r="J5" s="47"/>
    </row>
    <row r="6" spans="1:10">
      <c r="A6" s="47" t="s">
        <v>54</v>
      </c>
      <c r="B6" s="33" t="s">
        <v>198</v>
      </c>
      <c r="C6" s="47" t="s">
        <v>17</v>
      </c>
      <c r="D6" s="47">
        <v>4</v>
      </c>
      <c r="E6" s="52"/>
      <c r="F6" s="52">
        <f t="shared" si="0"/>
        <v>0</v>
      </c>
      <c r="G6" s="53">
        <v>0.08</v>
      </c>
      <c r="H6" s="52">
        <f t="shared" si="1"/>
        <v>0</v>
      </c>
      <c r="I6" s="47"/>
      <c r="J6" s="47"/>
    </row>
    <row r="7" spans="1:10" ht="14.25" customHeight="1">
      <c r="A7" s="47" t="s">
        <v>55</v>
      </c>
      <c r="B7" s="33" t="s">
        <v>199</v>
      </c>
      <c r="C7" s="47" t="s">
        <v>17</v>
      </c>
      <c r="D7" s="47">
        <v>4</v>
      </c>
      <c r="E7" s="52"/>
      <c r="F7" s="52">
        <f t="shared" si="0"/>
        <v>0</v>
      </c>
      <c r="G7" s="53">
        <v>0.08</v>
      </c>
      <c r="H7" s="52">
        <f t="shared" si="1"/>
        <v>0</v>
      </c>
      <c r="I7" s="47"/>
      <c r="J7" s="47"/>
    </row>
    <row r="8" spans="1:10" ht="31.5" customHeight="1">
      <c r="A8" s="46">
        <v>2</v>
      </c>
      <c r="B8" s="114" t="s">
        <v>26</v>
      </c>
      <c r="C8" s="115"/>
      <c r="D8" s="115"/>
      <c r="E8" s="115"/>
      <c r="F8" s="115"/>
      <c r="G8" s="115"/>
      <c r="H8" s="115"/>
      <c r="I8" s="115"/>
      <c r="J8" s="116"/>
    </row>
    <row r="9" spans="1:10">
      <c r="A9" s="47" t="s">
        <v>52</v>
      </c>
      <c r="B9" s="33" t="s">
        <v>27</v>
      </c>
      <c r="C9" s="47" t="s">
        <v>17</v>
      </c>
      <c r="D9" s="47">
        <v>10</v>
      </c>
      <c r="E9" s="52"/>
      <c r="F9" s="52">
        <f>D9*E9</f>
        <v>0</v>
      </c>
      <c r="G9" s="53">
        <v>0.08</v>
      </c>
      <c r="H9" s="52">
        <f>ROUND(F9*1.08,2)</f>
        <v>0</v>
      </c>
      <c r="I9" s="47"/>
      <c r="J9" s="47"/>
    </row>
    <row r="10" spans="1:10">
      <c r="A10" s="47" t="s">
        <v>53</v>
      </c>
      <c r="B10" s="33" t="s">
        <v>28</v>
      </c>
      <c r="C10" s="47" t="s">
        <v>17</v>
      </c>
      <c r="D10" s="47">
        <v>10</v>
      </c>
      <c r="E10" s="52"/>
      <c r="F10" s="52">
        <f t="shared" ref="F10:F17" si="2">D10*E10</f>
        <v>0</v>
      </c>
      <c r="G10" s="53">
        <v>0.08</v>
      </c>
      <c r="H10" s="52">
        <f t="shared" ref="H10:H17" si="3">ROUND(F10*1.08,2)</f>
        <v>0</v>
      </c>
      <c r="I10" s="47"/>
      <c r="J10" s="47"/>
    </row>
    <row r="11" spans="1:10">
      <c r="A11" s="47" t="s">
        <v>54</v>
      </c>
      <c r="B11" s="33" t="s">
        <v>29</v>
      </c>
      <c r="C11" s="47" t="s">
        <v>17</v>
      </c>
      <c r="D11" s="47">
        <v>10</v>
      </c>
      <c r="E11" s="52"/>
      <c r="F11" s="52">
        <f t="shared" si="2"/>
        <v>0</v>
      </c>
      <c r="G11" s="53">
        <v>0.08</v>
      </c>
      <c r="H11" s="52">
        <f t="shared" si="3"/>
        <v>0</v>
      </c>
      <c r="I11" s="47"/>
      <c r="J11" s="47"/>
    </row>
    <row r="12" spans="1:10">
      <c r="A12" s="47" t="s">
        <v>55</v>
      </c>
      <c r="B12" s="33" t="s">
        <v>30</v>
      </c>
      <c r="C12" s="47" t="s">
        <v>17</v>
      </c>
      <c r="D12" s="47">
        <v>80</v>
      </c>
      <c r="E12" s="52"/>
      <c r="F12" s="52">
        <f t="shared" si="2"/>
        <v>0</v>
      </c>
      <c r="G12" s="53">
        <v>0.08</v>
      </c>
      <c r="H12" s="52">
        <f t="shared" si="3"/>
        <v>0</v>
      </c>
      <c r="I12" s="47"/>
      <c r="J12" s="47"/>
    </row>
    <row r="13" spans="1:10">
      <c r="A13" s="47" t="s">
        <v>56</v>
      </c>
      <c r="B13" s="33" t="s">
        <v>31</v>
      </c>
      <c r="C13" s="47" t="s">
        <v>17</v>
      </c>
      <c r="D13" s="47">
        <v>360</v>
      </c>
      <c r="E13" s="52"/>
      <c r="F13" s="52">
        <f t="shared" si="2"/>
        <v>0</v>
      </c>
      <c r="G13" s="53">
        <v>0.08</v>
      </c>
      <c r="H13" s="52">
        <f t="shared" si="3"/>
        <v>0</v>
      </c>
      <c r="I13" s="47"/>
      <c r="J13" s="47"/>
    </row>
    <row r="14" spans="1:10">
      <c r="A14" s="47" t="s">
        <v>57</v>
      </c>
      <c r="B14" s="33" t="s">
        <v>32</v>
      </c>
      <c r="C14" s="47" t="s">
        <v>17</v>
      </c>
      <c r="D14" s="47">
        <v>300</v>
      </c>
      <c r="E14" s="52"/>
      <c r="F14" s="52">
        <f t="shared" si="2"/>
        <v>0</v>
      </c>
      <c r="G14" s="53">
        <v>0.08</v>
      </c>
      <c r="H14" s="52">
        <f t="shared" si="3"/>
        <v>0</v>
      </c>
      <c r="I14" s="47"/>
      <c r="J14" s="47"/>
    </row>
    <row r="15" spans="1:10" ht="16.5" customHeight="1">
      <c r="A15" s="47" t="s">
        <v>115</v>
      </c>
      <c r="B15" s="33" t="s">
        <v>33</v>
      </c>
      <c r="C15" s="47" t="s">
        <v>17</v>
      </c>
      <c r="D15" s="47">
        <v>250</v>
      </c>
      <c r="E15" s="52"/>
      <c r="F15" s="52">
        <f t="shared" si="2"/>
        <v>0</v>
      </c>
      <c r="G15" s="53">
        <v>0.08</v>
      </c>
      <c r="H15" s="52">
        <f t="shared" si="3"/>
        <v>0</v>
      </c>
      <c r="I15" s="47"/>
      <c r="J15" s="47"/>
    </row>
    <row r="16" spans="1:10">
      <c r="A16" s="47" t="s">
        <v>118</v>
      </c>
      <c r="B16" s="33" t="s">
        <v>120</v>
      </c>
      <c r="C16" s="47" t="s">
        <v>17</v>
      </c>
      <c r="D16" s="47">
        <v>30</v>
      </c>
      <c r="E16" s="52"/>
      <c r="F16" s="52">
        <f t="shared" si="2"/>
        <v>0</v>
      </c>
      <c r="G16" s="53">
        <v>0.08</v>
      </c>
      <c r="H16" s="52">
        <f t="shared" si="3"/>
        <v>0</v>
      </c>
      <c r="I16" s="47"/>
      <c r="J16" s="47"/>
    </row>
    <row r="17" spans="1:10">
      <c r="A17" s="47" t="s">
        <v>119</v>
      </c>
      <c r="B17" s="33" t="s">
        <v>121</v>
      </c>
      <c r="C17" s="47" t="s">
        <v>17</v>
      </c>
      <c r="D17" s="47">
        <v>5</v>
      </c>
      <c r="E17" s="52"/>
      <c r="F17" s="52">
        <f t="shared" si="2"/>
        <v>0</v>
      </c>
      <c r="G17" s="53">
        <v>0.08</v>
      </c>
      <c r="H17" s="52">
        <f t="shared" si="3"/>
        <v>0</v>
      </c>
      <c r="I17" s="47"/>
      <c r="J17" s="47"/>
    </row>
    <row r="18" spans="1:10" ht="33" customHeight="1">
      <c r="A18" s="46">
        <v>3</v>
      </c>
      <c r="B18" s="114" t="s">
        <v>345</v>
      </c>
      <c r="C18" s="115"/>
      <c r="D18" s="115"/>
      <c r="E18" s="115"/>
      <c r="F18" s="115"/>
      <c r="G18" s="115"/>
      <c r="H18" s="115"/>
      <c r="I18" s="115"/>
      <c r="J18" s="116"/>
    </row>
    <row r="19" spans="1:10" ht="15" customHeight="1">
      <c r="A19" s="47" t="s">
        <v>52</v>
      </c>
      <c r="B19" s="33" t="s">
        <v>27</v>
      </c>
      <c r="C19" s="47" t="s">
        <v>17</v>
      </c>
      <c r="D19" s="47">
        <v>40</v>
      </c>
      <c r="E19" s="52"/>
      <c r="F19" s="52">
        <f t="shared" ref="F19:F25" si="4">D19*E19</f>
        <v>0</v>
      </c>
      <c r="G19" s="53">
        <v>0.08</v>
      </c>
      <c r="H19" s="52">
        <f t="shared" ref="H19:H25" si="5">ROUND(F19*1.08,2)</f>
        <v>0</v>
      </c>
      <c r="I19" s="51" t="s">
        <v>210</v>
      </c>
      <c r="J19" s="47"/>
    </row>
    <row r="20" spans="1:10">
      <c r="A20" s="47" t="s">
        <v>53</v>
      </c>
      <c r="B20" s="33" t="s">
        <v>28</v>
      </c>
      <c r="C20" s="47" t="s">
        <v>17</v>
      </c>
      <c r="D20" s="47">
        <v>30</v>
      </c>
      <c r="E20" s="52"/>
      <c r="F20" s="52">
        <f t="shared" si="4"/>
        <v>0</v>
      </c>
      <c r="G20" s="53">
        <v>0.08</v>
      </c>
      <c r="H20" s="52">
        <f t="shared" si="5"/>
        <v>0</v>
      </c>
      <c r="I20" s="47"/>
      <c r="J20" s="47"/>
    </row>
    <row r="21" spans="1:10">
      <c r="A21" s="47" t="s">
        <v>54</v>
      </c>
      <c r="B21" s="33" t="s">
        <v>82</v>
      </c>
      <c r="C21" s="47" t="s">
        <v>17</v>
      </c>
      <c r="D21" s="47">
        <v>30</v>
      </c>
      <c r="E21" s="52"/>
      <c r="F21" s="52">
        <f t="shared" si="4"/>
        <v>0</v>
      </c>
      <c r="G21" s="53">
        <v>0.08</v>
      </c>
      <c r="H21" s="52">
        <f t="shared" si="5"/>
        <v>0</v>
      </c>
      <c r="I21" s="47"/>
      <c r="J21" s="47"/>
    </row>
    <row r="22" spans="1:10">
      <c r="A22" s="47" t="s">
        <v>55</v>
      </c>
      <c r="B22" s="33" t="s">
        <v>30</v>
      </c>
      <c r="C22" s="47" t="s">
        <v>17</v>
      </c>
      <c r="D22" s="47">
        <v>60</v>
      </c>
      <c r="E22" s="52"/>
      <c r="F22" s="52">
        <f t="shared" si="4"/>
        <v>0</v>
      </c>
      <c r="G22" s="53">
        <v>0.08</v>
      </c>
      <c r="H22" s="52">
        <f t="shared" si="5"/>
        <v>0</v>
      </c>
      <c r="I22" s="47"/>
      <c r="J22" s="47"/>
    </row>
    <row r="23" spans="1:10">
      <c r="A23" s="47" t="s">
        <v>56</v>
      </c>
      <c r="B23" s="33" t="s">
        <v>31</v>
      </c>
      <c r="C23" s="47" t="s">
        <v>17</v>
      </c>
      <c r="D23" s="47">
        <v>160</v>
      </c>
      <c r="E23" s="52"/>
      <c r="F23" s="52">
        <f t="shared" si="4"/>
        <v>0</v>
      </c>
      <c r="G23" s="53">
        <v>0.08</v>
      </c>
      <c r="H23" s="52">
        <f t="shared" si="5"/>
        <v>0</v>
      </c>
      <c r="I23" s="51" t="s">
        <v>210</v>
      </c>
      <c r="J23" s="47"/>
    </row>
    <row r="24" spans="1:10" ht="15.75" customHeight="1">
      <c r="A24" s="47" t="s">
        <v>57</v>
      </c>
      <c r="B24" s="33" t="s">
        <v>83</v>
      </c>
      <c r="C24" s="47" t="s">
        <v>17</v>
      </c>
      <c r="D24" s="47">
        <v>80</v>
      </c>
      <c r="E24" s="52"/>
      <c r="F24" s="52">
        <f t="shared" si="4"/>
        <v>0</v>
      </c>
      <c r="G24" s="53">
        <v>0.08</v>
      </c>
      <c r="H24" s="52">
        <f t="shared" si="5"/>
        <v>0</v>
      </c>
      <c r="I24" s="47"/>
      <c r="J24" s="47"/>
    </row>
    <row r="25" spans="1:10" ht="15" customHeight="1">
      <c r="A25" s="47" t="s">
        <v>115</v>
      </c>
      <c r="B25" s="33" t="s">
        <v>33</v>
      </c>
      <c r="C25" s="47" t="s">
        <v>17</v>
      </c>
      <c r="D25" s="47">
        <v>60</v>
      </c>
      <c r="E25" s="52"/>
      <c r="F25" s="52">
        <f t="shared" si="4"/>
        <v>0</v>
      </c>
      <c r="G25" s="53">
        <v>0.08</v>
      </c>
      <c r="H25" s="52">
        <f t="shared" si="5"/>
        <v>0</v>
      </c>
      <c r="I25" s="47"/>
      <c r="J25" s="47"/>
    </row>
    <row r="26" spans="1:10" ht="33.75" customHeight="1">
      <c r="A26" s="46">
        <v>4</v>
      </c>
      <c r="B26" s="114" t="s">
        <v>308</v>
      </c>
      <c r="C26" s="115"/>
      <c r="D26" s="115"/>
      <c r="E26" s="115"/>
      <c r="F26" s="115"/>
      <c r="G26" s="115"/>
      <c r="H26" s="115"/>
      <c r="I26" s="115"/>
      <c r="J26" s="116"/>
    </row>
    <row r="27" spans="1:10">
      <c r="A27" s="47" t="s">
        <v>52</v>
      </c>
      <c r="B27" s="33" t="s">
        <v>84</v>
      </c>
      <c r="C27" s="47" t="s">
        <v>17</v>
      </c>
      <c r="D27" s="47">
        <v>30</v>
      </c>
      <c r="E27" s="52"/>
      <c r="F27" s="52">
        <f t="shared" ref="F27:F31" si="6">D27*E27</f>
        <v>0</v>
      </c>
      <c r="G27" s="53">
        <v>0.08</v>
      </c>
      <c r="H27" s="52">
        <f t="shared" ref="H27:H31" si="7">ROUND(F27*1.08,2)</f>
        <v>0</v>
      </c>
      <c r="I27" s="47"/>
      <c r="J27" s="47"/>
    </row>
    <row r="28" spans="1:10">
      <c r="A28" s="47" t="s">
        <v>53</v>
      </c>
      <c r="B28" s="33" t="s">
        <v>85</v>
      </c>
      <c r="C28" s="47" t="s">
        <v>17</v>
      </c>
      <c r="D28" s="47">
        <v>60</v>
      </c>
      <c r="E28" s="52"/>
      <c r="F28" s="52">
        <f t="shared" si="6"/>
        <v>0</v>
      </c>
      <c r="G28" s="53">
        <v>0.08</v>
      </c>
      <c r="H28" s="52">
        <f t="shared" si="7"/>
        <v>0</v>
      </c>
      <c r="I28" s="47"/>
      <c r="J28" s="47"/>
    </row>
    <row r="29" spans="1:10">
      <c r="A29" s="47" t="s">
        <v>54</v>
      </c>
      <c r="B29" s="33" t="s">
        <v>200</v>
      </c>
      <c r="C29" s="47" t="s">
        <v>17</v>
      </c>
      <c r="D29" s="47">
        <v>50</v>
      </c>
      <c r="E29" s="52"/>
      <c r="F29" s="52">
        <f t="shared" si="6"/>
        <v>0</v>
      </c>
      <c r="G29" s="53">
        <v>0.08</v>
      </c>
      <c r="H29" s="52">
        <f t="shared" si="7"/>
        <v>0</v>
      </c>
      <c r="I29" s="47"/>
      <c r="J29" s="47"/>
    </row>
    <row r="30" spans="1:10">
      <c r="A30" s="47" t="s">
        <v>55</v>
      </c>
      <c r="B30" s="33" t="s">
        <v>87</v>
      </c>
      <c r="C30" s="47" t="s">
        <v>17</v>
      </c>
      <c r="D30" s="47">
        <v>80</v>
      </c>
      <c r="E30" s="52"/>
      <c r="F30" s="52">
        <f t="shared" si="6"/>
        <v>0</v>
      </c>
      <c r="G30" s="53">
        <v>0.08</v>
      </c>
      <c r="H30" s="52">
        <f t="shared" si="7"/>
        <v>0</v>
      </c>
      <c r="I30" s="47"/>
      <c r="J30" s="47"/>
    </row>
    <row r="31" spans="1:10" ht="15" customHeight="1">
      <c r="A31" s="47" t="s">
        <v>56</v>
      </c>
      <c r="B31" s="33" t="s">
        <v>86</v>
      </c>
      <c r="C31" s="47" t="s">
        <v>17</v>
      </c>
      <c r="D31" s="47">
        <v>60</v>
      </c>
      <c r="E31" s="52"/>
      <c r="F31" s="52">
        <f t="shared" si="6"/>
        <v>0</v>
      </c>
      <c r="G31" s="53">
        <v>0.08</v>
      </c>
      <c r="H31" s="52">
        <f t="shared" si="7"/>
        <v>0</v>
      </c>
      <c r="I31" s="47"/>
      <c r="J31" s="47"/>
    </row>
    <row r="32" spans="1:10" ht="32.25" customHeight="1">
      <c r="A32" s="46">
        <v>5</v>
      </c>
      <c r="B32" s="114" t="s">
        <v>346</v>
      </c>
      <c r="C32" s="115"/>
      <c r="D32" s="115"/>
      <c r="E32" s="115"/>
      <c r="F32" s="115"/>
      <c r="G32" s="115"/>
      <c r="H32" s="115"/>
      <c r="I32" s="115"/>
      <c r="J32" s="116"/>
    </row>
    <row r="33" spans="1:10">
      <c r="A33" s="47" t="s">
        <v>52</v>
      </c>
      <c r="B33" s="33" t="s">
        <v>270</v>
      </c>
      <c r="C33" s="47" t="s">
        <v>17</v>
      </c>
      <c r="D33" s="47">
        <v>4</v>
      </c>
      <c r="E33" s="52"/>
      <c r="F33" s="52">
        <f t="shared" ref="F33:F36" si="8">D33*E33</f>
        <v>0</v>
      </c>
      <c r="G33" s="53">
        <v>0.08</v>
      </c>
      <c r="H33" s="52">
        <f t="shared" ref="H33:H36" si="9">ROUND(F33*1.08,2)</f>
        <v>0</v>
      </c>
      <c r="I33" s="47"/>
      <c r="J33" s="47"/>
    </row>
    <row r="34" spans="1:10">
      <c r="A34" s="47" t="s">
        <v>53</v>
      </c>
      <c r="B34" s="33" t="s">
        <v>271</v>
      </c>
      <c r="C34" s="47" t="s">
        <v>17</v>
      </c>
      <c r="D34" s="47">
        <v>4</v>
      </c>
      <c r="E34" s="52"/>
      <c r="F34" s="52">
        <f t="shared" si="8"/>
        <v>0</v>
      </c>
      <c r="G34" s="53">
        <v>0.08</v>
      </c>
      <c r="H34" s="52">
        <f t="shared" si="9"/>
        <v>0</v>
      </c>
      <c r="I34" s="47"/>
      <c r="J34" s="47"/>
    </row>
    <row r="35" spans="1:10">
      <c r="A35" s="47" t="s">
        <v>54</v>
      </c>
      <c r="B35" s="33" t="s">
        <v>272</v>
      </c>
      <c r="C35" s="47" t="s">
        <v>17</v>
      </c>
      <c r="D35" s="47">
        <v>4</v>
      </c>
      <c r="E35" s="52"/>
      <c r="F35" s="52">
        <f t="shared" si="8"/>
        <v>0</v>
      </c>
      <c r="G35" s="53">
        <v>0.08</v>
      </c>
      <c r="H35" s="52">
        <f t="shared" si="9"/>
        <v>0</v>
      </c>
      <c r="I35" s="47"/>
      <c r="J35" s="47"/>
    </row>
    <row r="36" spans="1:10">
      <c r="A36" s="47" t="s">
        <v>55</v>
      </c>
      <c r="B36" s="33" t="s">
        <v>273</v>
      </c>
      <c r="C36" s="47" t="s">
        <v>17</v>
      </c>
      <c r="D36" s="47">
        <v>4</v>
      </c>
      <c r="E36" s="52"/>
      <c r="F36" s="52">
        <f t="shared" si="8"/>
        <v>0</v>
      </c>
      <c r="G36" s="53">
        <v>0.08</v>
      </c>
      <c r="H36" s="52">
        <f t="shared" si="9"/>
        <v>0</v>
      </c>
      <c r="I36" s="47"/>
      <c r="J36" s="47"/>
    </row>
    <row r="37" spans="1:10" ht="33.75" customHeight="1">
      <c r="A37" s="46">
        <v>6</v>
      </c>
      <c r="B37" s="114" t="s">
        <v>354</v>
      </c>
      <c r="C37" s="115"/>
      <c r="D37" s="115"/>
      <c r="E37" s="115"/>
      <c r="F37" s="115"/>
      <c r="G37" s="115"/>
      <c r="H37" s="115"/>
      <c r="I37" s="115"/>
      <c r="J37" s="116"/>
    </row>
    <row r="38" spans="1:10">
      <c r="A38" s="47" t="s">
        <v>52</v>
      </c>
      <c r="B38" s="33" t="s">
        <v>34</v>
      </c>
      <c r="C38" s="47" t="s">
        <v>17</v>
      </c>
      <c r="D38" s="47">
        <v>5</v>
      </c>
      <c r="E38" s="52"/>
      <c r="F38" s="52">
        <f t="shared" ref="F38:F42" si="10">D38*E38</f>
        <v>0</v>
      </c>
      <c r="G38" s="53">
        <v>0.08</v>
      </c>
      <c r="H38" s="52">
        <f t="shared" ref="H38:H42" si="11">ROUND(F38*1.08,2)</f>
        <v>0</v>
      </c>
      <c r="I38" s="47"/>
      <c r="J38" s="47"/>
    </row>
    <row r="39" spans="1:10">
      <c r="A39" s="47" t="s">
        <v>53</v>
      </c>
      <c r="B39" s="33" t="s">
        <v>35</v>
      </c>
      <c r="C39" s="47" t="s">
        <v>17</v>
      </c>
      <c r="D39" s="47">
        <v>5</v>
      </c>
      <c r="E39" s="52"/>
      <c r="F39" s="52">
        <f t="shared" si="10"/>
        <v>0</v>
      </c>
      <c r="G39" s="53">
        <v>0.08</v>
      </c>
      <c r="H39" s="52">
        <f t="shared" si="11"/>
        <v>0</v>
      </c>
      <c r="I39" s="47"/>
      <c r="J39" s="47"/>
    </row>
    <row r="40" spans="1:10">
      <c r="A40" s="47" t="s">
        <v>54</v>
      </c>
      <c r="B40" s="33" t="s">
        <v>36</v>
      </c>
      <c r="C40" s="47" t="s">
        <v>17</v>
      </c>
      <c r="D40" s="47">
        <v>200</v>
      </c>
      <c r="E40" s="52"/>
      <c r="F40" s="52">
        <f t="shared" si="10"/>
        <v>0</v>
      </c>
      <c r="G40" s="53">
        <v>0.08</v>
      </c>
      <c r="H40" s="52">
        <f t="shared" si="11"/>
        <v>0</v>
      </c>
      <c r="I40" s="51" t="s">
        <v>210</v>
      </c>
      <c r="J40" s="47"/>
    </row>
    <row r="41" spans="1:10">
      <c r="A41" s="47" t="s">
        <v>55</v>
      </c>
      <c r="B41" s="33" t="s">
        <v>37</v>
      </c>
      <c r="C41" s="47" t="s">
        <v>17</v>
      </c>
      <c r="D41" s="47">
        <v>120</v>
      </c>
      <c r="E41" s="52"/>
      <c r="F41" s="52">
        <f t="shared" si="10"/>
        <v>0</v>
      </c>
      <c r="G41" s="53">
        <v>0.08</v>
      </c>
      <c r="H41" s="52">
        <f t="shared" si="11"/>
        <v>0</v>
      </c>
      <c r="I41" s="47"/>
      <c r="J41" s="47"/>
    </row>
    <row r="42" spans="1:10">
      <c r="A42" s="47" t="s">
        <v>56</v>
      </c>
      <c r="B42" s="33" t="s">
        <v>38</v>
      </c>
      <c r="C42" s="47" t="s">
        <v>17</v>
      </c>
      <c r="D42" s="47">
        <v>2</v>
      </c>
      <c r="E42" s="52"/>
      <c r="F42" s="52">
        <f t="shared" si="10"/>
        <v>0</v>
      </c>
      <c r="G42" s="53">
        <v>0.08</v>
      </c>
      <c r="H42" s="52">
        <f t="shared" si="11"/>
        <v>0</v>
      </c>
      <c r="I42" s="47"/>
      <c r="J42" s="47"/>
    </row>
    <row r="43" spans="1:10" ht="15" customHeight="1">
      <c r="A43" s="46">
        <v>7</v>
      </c>
      <c r="B43" s="114" t="s">
        <v>347</v>
      </c>
      <c r="C43" s="115"/>
      <c r="D43" s="115"/>
      <c r="E43" s="115"/>
      <c r="F43" s="115"/>
      <c r="G43" s="115"/>
      <c r="H43" s="115"/>
      <c r="I43" s="115"/>
      <c r="J43" s="116"/>
    </row>
    <row r="44" spans="1:10">
      <c r="A44" s="47" t="s">
        <v>52</v>
      </c>
      <c r="B44" s="33" t="s">
        <v>39</v>
      </c>
      <c r="C44" s="47" t="s">
        <v>17</v>
      </c>
      <c r="D44" s="47">
        <v>10</v>
      </c>
      <c r="E44" s="52"/>
      <c r="F44" s="52">
        <f t="shared" ref="F44:F49" si="12">D44*E44</f>
        <v>0</v>
      </c>
      <c r="G44" s="53">
        <v>0.08</v>
      </c>
      <c r="H44" s="52">
        <f t="shared" ref="H44:H49" si="13">ROUND(F44*1.08,2)</f>
        <v>0</v>
      </c>
      <c r="I44" s="47"/>
      <c r="J44" s="47"/>
    </row>
    <row r="45" spans="1:10">
      <c r="A45" s="47" t="s">
        <v>53</v>
      </c>
      <c r="B45" s="33" t="s">
        <v>40</v>
      </c>
      <c r="C45" s="47" t="s">
        <v>17</v>
      </c>
      <c r="D45" s="47">
        <v>10</v>
      </c>
      <c r="E45" s="52"/>
      <c r="F45" s="52">
        <f t="shared" si="12"/>
        <v>0</v>
      </c>
      <c r="G45" s="53">
        <v>0.08</v>
      </c>
      <c r="H45" s="52">
        <f t="shared" si="13"/>
        <v>0</v>
      </c>
      <c r="I45" s="47"/>
      <c r="J45" s="47"/>
    </row>
    <row r="46" spans="1:10">
      <c r="A46" s="47" t="s">
        <v>54</v>
      </c>
      <c r="B46" s="33" t="s">
        <v>41</v>
      </c>
      <c r="C46" s="47" t="s">
        <v>17</v>
      </c>
      <c r="D46" s="47">
        <v>10</v>
      </c>
      <c r="E46" s="52"/>
      <c r="F46" s="52">
        <f t="shared" si="12"/>
        <v>0</v>
      </c>
      <c r="G46" s="53">
        <v>0.08</v>
      </c>
      <c r="H46" s="52">
        <f t="shared" si="13"/>
        <v>0</v>
      </c>
      <c r="I46" s="47"/>
      <c r="J46" s="47"/>
    </row>
    <row r="47" spans="1:10">
      <c r="A47" s="47" t="s">
        <v>55</v>
      </c>
      <c r="B47" s="33" t="s">
        <v>42</v>
      </c>
      <c r="C47" s="47" t="s">
        <v>17</v>
      </c>
      <c r="D47" s="47">
        <v>10</v>
      </c>
      <c r="E47" s="52"/>
      <c r="F47" s="52">
        <f t="shared" si="12"/>
        <v>0</v>
      </c>
      <c r="G47" s="53">
        <v>0.08</v>
      </c>
      <c r="H47" s="52">
        <f t="shared" si="13"/>
        <v>0</v>
      </c>
      <c r="I47" s="47"/>
      <c r="J47" s="47"/>
    </row>
    <row r="48" spans="1:10">
      <c r="A48" s="47" t="s">
        <v>56</v>
      </c>
      <c r="B48" s="33" t="s">
        <v>43</v>
      </c>
      <c r="C48" s="47" t="s">
        <v>17</v>
      </c>
      <c r="D48" s="47">
        <v>10</v>
      </c>
      <c r="E48" s="52"/>
      <c r="F48" s="52">
        <f t="shared" si="12"/>
        <v>0</v>
      </c>
      <c r="G48" s="53">
        <v>0.08</v>
      </c>
      <c r="H48" s="52">
        <f t="shared" si="13"/>
        <v>0</v>
      </c>
      <c r="I48" s="47"/>
      <c r="J48" s="47"/>
    </row>
    <row r="49" spans="1:10" ht="90">
      <c r="A49" s="47">
        <v>8</v>
      </c>
      <c r="B49" s="33" t="s">
        <v>353</v>
      </c>
      <c r="C49" s="47" t="s">
        <v>17</v>
      </c>
      <c r="D49" s="47">
        <v>40</v>
      </c>
      <c r="E49" s="52"/>
      <c r="F49" s="52">
        <f t="shared" si="12"/>
        <v>0</v>
      </c>
      <c r="G49" s="53">
        <v>0.08</v>
      </c>
      <c r="H49" s="52">
        <f t="shared" si="13"/>
        <v>0</v>
      </c>
      <c r="I49" s="51" t="s">
        <v>210</v>
      </c>
      <c r="J49" s="45"/>
    </row>
    <row r="50" spans="1:10">
      <c r="A50" s="57"/>
      <c r="B50" s="2"/>
      <c r="C50" s="2"/>
      <c r="D50" s="73"/>
      <c r="E50" s="46" t="s">
        <v>313</v>
      </c>
      <c r="F50" s="56">
        <f>SUM(F44:F49,F38:F42,F33:F36,F27:F31,F19:F25,F9:F17,F4:F7)</f>
        <v>0</v>
      </c>
      <c r="G50" s="71"/>
      <c r="H50" s="56">
        <f>SUM(H44:H49,H38:H42,H33:H36,H27:H31,H19:H25,H9:H17,H4:H7)</f>
        <v>0</v>
      </c>
      <c r="I50" s="37"/>
      <c r="J50" s="2"/>
    </row>
    <row r="51" spans="1:10">
      <c r="A51" s="2"/>
      <c r="B51" s="2"/>
      <c r="C51" s="2"/>
      <c r="D51" s="2"/>
      <c r="E51" s="2"/>
      <c r="F51" s="2"/>
      <c r="G51" s="72"/>
      <c r="H51" s="2"/>
      <c r="I51" s="2"/>
      <c r="J51" s="2"/>
    </row>
    <row r="52" spans="1:10">
      <c r="A52" s="2"/>
      <c r="B52" s="2"/>
      <c r="C52" s="2"/>
      <c r="D52" s="2"/>
      <c r="E52" s="2"/>
      <c r="F52" s="2"/>
      <c r="G52" s="70"/>
      <c r="H52" s="2"/>
      <c r="I52" s="2"/>
      <c r="J52" s="2"/>
    </row>
    <row r="53" spans="1:10" ht="30">
      <c r="A53" s="2"/>
      <c r="B53" s="75" t="s">
        <v>240</v>
      </c>
      <c r="C53" s="70"/>
      <c r="D53" s="2"/>
      <c r="E53" s="2"/>
      <c r="F53" s="2"/>
      <c r="G53" s="70"/>
      <c r="H53" s="2"/>
      <c r="I53" s="2"/>
      <c r="J53" s="2"/>
    </row>
    <row r="54" spans="1:10">
      <c r="A54" s="2"/>
      <c r="B54" s="2"/>
      <c r="C54" s="2"/>
      <c r="D54" s="2"/>
      <c r="E54" s="2"/>
      <c r="F54" s="2"/>
      <c r="G54" s="70"/>
      <c r="H54" s="2"/>
      <c r="I54" s="2"/>
      <c r="J54" s="2"/>
    </row>
  </sheetData>
  <mergeCells count="8">
    <mergeCell ref="B37:J37"/>
    <mergeCell ref="B43:J43"/>
    <mergeCell ref="B32:J32"/>
    <mergeCell ref="A1:J1"/>
    <mergeCell ref="B18:J18"/>
    <mergeCell ref="B8:J8"/>
    <mergeCell ref="B3:J3"/>
    <mergeCell ref="B26:J26"/>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B19" sqref="B19"/>
    </sheetView>
  </sheetViews>
  <sheetFormatPr defaultRowHeight="15"/>
  <cols>
    <col min="2" max="2" width="36.140625" customWidth="1"/>
    <col min="4" max="4" width="23.42578125" customWidth="1"/>
    <col min="5" max="5" width="12.85546875" customWidth="1"/>
    <col min="6" max="6" width="15.7109375" customWidth="1"/>
    <col min="7" max="7" width="14" style="39" customWidth="1"/>
    <col min="8" max="8" width="16.7109375" customWidth="1"/>
    <col min="9" max="9" width="15.140625" customWidth="1"/>
  </cols>
  <sheetData>
    <row r="1" spans="1:10">
      <c r="A1" s="112" t="s">
        <v>330</v>
      </c>
      <c r="B1" s="112"/>
      <c r="C1" s="112"/>
      <c r="D1" s="2"/>
      <c r="E1" s="2"/>
      <c r="F1" s="2"/>
      <c r="G1" s="70"/>
      <c r="H1" s="2"/>
      <c r="I1" s="2"/>
      <c r="J1" s="2"/>
    </row>
    <row r="2" spans="1:10" ht="50.25" customHeight="1">
      <c r="A2" s="47" t="s">
        <v>4</v>
      </c>
      <c r="B2" s="47" t="s">
        <v>3</v>
      </c>
      <c r="C2" s="47" t="s">
        <v>0</v>
      </c>
      <c r="D2" s="47" t="s">
        <v>24</v>
      </c>
      <c r="E2" s="47" t="s">
        <v>1</v>
      </c>
      <c r="F2" s="47" t="s">
        <v>2</v>
      </c>
      <c r="G2" s="47" t="s">
        <v>312</v>
      </c>
      <c r="H2" s="50" t="s">
        <v>311</v>
      </c>
      <c r="I2" s="50" t="s">
        <v>314</v>
      </c>
      <c r="J2" s="2"/>
    </row>
    <row r="3" spans="1:10" ht="45">
      <c r="A3" s="47">
        <v>1</v>
      </c>
      <c r="B3" s="33" t="s">
        <v>96</v>
      </c>
      <c r="C3" s="47" t="s">
        <v>17</v>
      </c>
      <c r="D3" s="47">
        <v>400</v>
      </c>
      <c r="E3" s="52"/>
      <c r="F3" s="52">
        <f>D3*E3</f>
        <v>0</v>
      </c>
      <c r="G3" s="53">
        <v>0.08</v>
      </c>
      <c r="H3" s="52">
        <f>ROUND(F3*1.08,2)</f>
        <v>0</v>
      </c>
      <c r="I3" s="47"/>
      <c r="J3" s="2"/>
    </row>
    <row r="4" spans="1:10" ht="30">
      <c r="A4" s="47">
        <v>2</v>
      </c>
      <c r="B4" s="33" t="s">
        <v>134</v>
      </c>
      <c r="C4" s="47" t="s">
        <v>7</v>
      </c>
      <c r="D4" s="47">
        <v>12</v>
      </c>
      <c r="E4" s="52"/>
      <c r="F4" s="52">
        <f t="shared" ref="F4:F12" si="0">D4*E4</f>
        <v>0</v>
      </c>
      <c r="G4" s="53">
        <v>0.08</v>
      </c>
      <c r="H4" s="52">
        <f t="shared" ref="H4:H12" si="1">ROUND(F4*1.08,2)</f>
        <v>0</v>
      </c>
      <c r="I4" s="47"/>
      <c r="J4" s="2"/>
    </row>
    <row r="5" spans="1:10" ht="15" customHeight="1">
      <c r="A5" s="47">
        <v>3</v>
      </c>
      <c r="B5" s="33" t="s">
        <v>135</v>
      </c>
      <c r="C5" s="47" t="s">
        <v>7</v>
      </c>
      <c r="D5" s="47">
        <v>18</v>
      </c>
      <c r="E5" s="52"/>
      <c r="F5" s="52">
        <f t="shared" si="0"/>
        <v>0</v>
      </c>
      <c r="G5" s="53">
        <v>0.08</v>
      </c>
      <c r="H5" s="52">
        <f t="shared" si="1"/>
        <v>0</v>
      </c>
      <c r="I5" s="47"/>
      <c r="J5" s="2"/>
    </row>
    <row r="6" spans="1:10" ht="30">
      <c r="A6" s="47">
        <v>4</v>
      </c>
      <c r="B6" s="33" t="s">
        <v>136</v>
      </c>
      <c r="C6" s="47" t="s">
        <v>7</v>
      </c>
      <c r="D6" s="47">
        <v>8</v>
      </c>
      <c r="E6" s="52"/>
      <c r="F6" s="52">
        <f t="shared" si="0"/>
        <v>0</v>
      </c>
      <c r="G6" s="53">
        <v>0.08</v>
      </c>
      <c r="H6" s="52">
        <f t="shared" si="1"/>
        <v>0</v>
      </c>
      <c r="I6" s="47"/>
      <c r="J6" s="2"/>
    </row>
    <row r="7" spans="1:10" ht="30">
      <c r="A7" s="47">
        <v>5</v>
      </c>
      <c r="B7" s="33" t="s">
        <v>414</v>
      </c>
      <c r="C7" s="47" t="s">
        <v>17</v>
      </c>
      <c r="D7" s="47">
        <v>1000</v>
      </c>
      <c r="E7" s="52"/>
      <c r="F7" s="52">
        <f t="shared" si="0"/>
        <v>0</v>
      </c>
      <c r="G7" s="53">
        <v>0.08</v>
      </c>
      <c r="H7" s="52">
        <f t="shared" si="1"/>
        <v>0</v>
      </c>
      <c r="I7" s="47"/>
      <c r="J7" s="2"/>
    </row>
    <row r="8" spans="1:10" ht="30">
      <c r="A8" s="47">
        <v>6</v>
      </c>
      <c r="B8" s="33" t="s">
        <v>415</v>
      </c>
      <c r="C8" s="47" t="s">
        <v>17</v>
      </c>
      <c r="D8" s="47">
        <v>2800</v>
      </c>
      <c r="E8" s="52"/>
      <c r="F8" s="52">
        <f t="shared" si="0"/>
        <v>0</v>
      </c>
      <c r="G8" s="53">
        <v>0.08</v>
      </c>
      <c r="H8" s="52">
        <f t="shared" si="1"/>
        <v>0</v>
      </c>
      <c r="I8" s="47"/>
      <c r="J8" s="2"/>
    </row>
    <row r="9" spans="1:10">
      <c r="A9" s="47">
        <v>7</v>
      </c>
      <c r="B9" s="33" t="s">
        <v>100</v>
      </c>
      <c r="C9" s="47" t="s">
        <v>132</v>
      </c>
      <c r="D9" s="47">
        <v>12</v>
      </c>
      <c r="E9" s="52"/>
      <c r="F9" s="52">
        <f t="shared" si="0"/>
        <v>0</v>
      </c>
      <c r="G9" s="53">
        <v>0.08</v>
      </c>
      <c r="H9" s="52">
        <f t="shared" si="1"/>
        <v>0</v>
      </c>
      <c r="I9" s="47"/>
      <c r="J9" s="2"/>
    </row>
    <row r="10" spans="1:10" ht="30">
      <c r="A10" s="47">
        <v>8</v>
      </c>
      <c r="B10" s="33" t="s">
        <v>207</v>
      </c>
      <c r="C10" s="47" t="s">
        <v>206</v>
      </c>
      <c r="D10" s="47">
        <v>34</v>
      </c>
      <c r="E10" s="52"/>
      <c r="F10" s="52">
        <f t="shared" si="0"/>
        <v>0</v>
      </c>
      <c r="G10" s="53">
        <v>0.08</v>
      </c>
      <c r="H10" s="52">
        <f t="shared" si="1"/>
        <v>0</v>
      </c>
      <c r="I10" s="47"/>
      <c r="J10" s="2"/>
    </row>
    <row r="11" spans="1:10" ht="30">
      <c r="A11" s="47" t="s">
        <v>287</v>
      </c>
      <c r="B11" s="33" t="s">
        <v>289</v>
      </c>
      <c r="C11" s="47" t="s">
        <v>17</v>
      </c>
      <c r="D11" s="47">
        <v>1000</v>
      </c>
      <c r="E11" s="52"/>
      <c r="F11" s="52">
        <f t="shared" si="0"/>
        <v>0</v>
      </c>
      <c r="G11" s="53">
        <v>0.08</v>
      </c>
      <c r="H11" s="52">
        <f t="shared" si="1"/>
        <v>0</v>
      </c>
      <c r="I11" s="47"/>
      <c r="J11" s="2"/>
    </row>
    <row r="12" spans="1:10">
      <c r="A12" s="47" t="s">
        <v>288</v>
      </c>
      <c r="B12" s="33" t="s">
        <v>284</v>
      </c>
      <c r="C12" s="47" t="s">
        <v>290</v>
      </c>
      <c r="D12" s="47">
        <v>500</v>
      </c>
      <c r="E12" s="52"/>
      <c r="F12" s="52">
        <f t="shared" si="0"/>
        <v>0</v>
      </c>
      <c r="G12" s="53">
        <v>0.08</v>
      </c>
      <c r="H12" s="52">
        <f t="shared" si="1"/>
        <v>0</v>
      </c>
      <c r="I12" s="47"/>
      <c r="J12" s="2"/>
    </row>
    <row r="13" spans="1:10">
      <c r="A13" s="54"/>
      <c r="B13" s="2"/>
      <c r="C13" s="2"/>
      <c r="D13" s="2"/>
      <c r="E13" s="46" t="s">
        <v>313</v>
      </c>
      <c r="F13" s="56">
        <f>SUM(F3:F12)</f>
        <v>0</v>
      </c>
      <c r="G13" s="68"/>
      <c r="H13" s="56">
        <f>SUM(H3:H12)</f>
        <v>0</v>
      </c>
      <c r="I13" s="2"/>
      <c r="J13" s="2"/>
    </row>
    <row r="14" spans="1:10">
      <c r="A14" s="2"/>
      <c r="B14" s="141"/>
      <c r="C14" s="141"/>
      <c r="D14" s="2"/>
      <c r="E14" s="2"/>
      <c r="F14" s="2"/>
      <c r="G14" s="72"/>
      <c r="H14" s="2"/>
      <c r="I14" s="2"/>
      <c r="J14" s="2"/>
    </row>
  </sheetData>
  <mergeCells count="2">
    <mergeCell ref="A1:C1"/>
    <mergeCell ref="B14:C14"/>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E14" sqref="E14"/>
    </sheetView>
  </sheetViews>
  <sheetFormatPr defaultRowHeight="15"/>
  <cols>
    <col min="2" max="2" width="27.5703125" customWidth="1"/>
    <col min="4" max="4" width="15.140625" customWidth="1"/>
    <col min="5" max="5" width="7.85546875" customWidth="1"/>
    <col min="7" max="7" width="12.28515625" customWidth="1"/>
    <col min="8" max="8" width="14.42578125" customWidth="1"/>
    <col min="9" max="9" width="13.140625" customWidth="1"/>
    <col min="10" max="10" width="14.7109375" customWidth="1"/>
    <col min="11" max="11" width="15.140625" customWidth="1"/>
  </cols>
  <sheetData>
    <row r="1" spans="1:11">
      <c r="A1" s="112" t="s">
        <v>331</v>
      </c>
      <c r="B1" s="112"/>
      <c r="C1" s="112"/>
      <c r="D1" s="112"/>
    </row>
    <row r="2" spans="1:11" ht="54.75" customHeight="1">
      <c r="A2" s="31" t="s">
        <v>252</v>
      </c>
      <c r="B2" s="31" t="s">
        <v>253</v>
      </c>
      <c r="C2" s="111" t="s">
        <v>254</v>
      </c>
      <c r="D2" s="111" t="s">
        <v>255</v>
      </c>
      <c r="E2" s="111" t="s">
        <v>0</v>
      </c>
      <c r="F2" s="111" t="s">
        <v>256</v>
      </c>
      <c r="G2" s="111" t="s">
        <v>1</v>
      </c>
      <c r="H2" s="111" t="s">
        <v>2</v>
      </c>
      <c r="I2" s="31" t="s">
        <v>312</v>
      </c>
      <c r="J2" s="50" t="s">
        <v>311</v>
      </c>
      <c r="K2" s="50" t="s">
        <v>314</v>
      </c>
    </row>
    <row r="3" spans="1:11" ht="78" customHeight="1">
      <c r="A3" s="31">
        <v>1</v>
      </c>
      <c r="B3" s="33" t="s">
        <v>303</v>
      </c>
      <c r="C3" s="32" t="s">
        <v>257</v>
      </c>
      <c r="D3" s="33" t="s">
        <v>302</v>
      </c>
      <c r="E3" s="31" t="s">
        <v>258</v>
      </c>
      <c r="F3" s="31">
        <v>78</v>
      </c>
      <c r="G3" s="63"/>
      <c r="H3" s="63">
        <f>F3*G3</f>
        <v>0</v>
      </c>
      <c r="I3" s="80">
        <v>0.08</v>
      </c>
      <c r="J3" s="63">
        <f>ROUND(H3*1.08,2)</f>
        <v>0</v>
      </c>
      <c r="K3" s="31"/>
    </row>
    <row r="4" spans="1:11" ht="78" customHeight="1">
      <c r="A4" s="31">
        <v>2</v>
      </c>
      <c r="B4" s="33" t="s">
        <v>304</v>
      </c>
      <c r="C4" s="32" t="s">
        <v>257</v>
      </c>
      <c r="D4" s="33" t="s">
        <v>302</v>
      </c>
      <c r="E4" s="31" t="s">
        <v>258</v>
      </c>
      <c r="F4" s="31">
        <v>84</v>
      </c>
      <c r="G4" s="63"/>
      <c r="H4" s="63">
        <f>F4*G4</f>
        <v>0</v>
      </c>
      <c r="I4" s="80">
        <v>0.08</v>
      </c>
      <c r="J4" s="63">
        <f>ROUND(H4*1.08,2)</f>
        <v>0</v>
      </c>
      <c r="K4" s="31"/>
    </row>
    <row r="5" spans="1:11">
      <c r="B5" s="2"/>
      <c r="F5" s="6"/>
      <c r="G5" s="44" t="s">
        <v>313</v>
      </c>
      <c r="H5" s="63">
        <f>SUM(H3:H4)</f>
        <v>0</v>
      </c>
      <c r="I5" s="43"/>
      <c r="J5" s="63">
        <f>SUM(J3:J4)</f>
        <v>0</v>
      </c>
    </row>
    <row r="6" spans="1:11">
      <c r="I6" s="10"/>
    </row>
  </sheetData>
  <mergeCells count="1">
    <mergeCell ref="A1:D1"/>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B6" sqref="B6"/>
    </sheetView>
  </sheetViews>
  <sheetFormatPr defaultRowHeight="15"/>
  <cols>
    <col min="2" max="2" width="49.42578125" customWidth="1"/>
    <col min="3" max="3" width="10.140625" customWidth="1"/>
    <col min="4" max="4" width="9.28515625" customWidth="1"/>
    <col min="5" max="5" width="25.42578125" customWidth="1"/>
    <col min="6" max="6" width="12.85546875" customWidth="1"/>
    <col min="7" max="7" width="15.7109375" customWidth="1"/>
    <col min="8" max="8" width="13.42578125" customWidth="1"/>
    <col min="9" max="9" width="14.5703125" customWidth="1"/>
    <col min="10" max="10" width="15.140625" customWidth="1"/>
  </cols>
  <sheetData>
    <row r="1" spans="1:10">
      <c r="A1" s="112" t="s">
        <v>332</v>
      </c>
      <c r="B1" s="112"/>
      <c r="C1" s="112"/>
    </row>
    <row r="2" spans="1:10" ht="44.25" customHeight="1">
      <c r="A2" s="31" t="s">
        <v>265</v>
      </c>
      <c r="B2" s="31" t="s">
        <v>266</v>
      </c>
      <c r="C2" s="31" t="s">
        <v>255</v>
      </c>
      <c r="D2" s="31" t="s">
        <v>0</v>
      </c>
      <c r="E2" s="47" t="s">
        <v>24</v>
      </c>
      <c r="F2" s="47" t="s">
        <v>1</v>
      </c>
      <c r="G2" s="47" t="s">
        <v>2</v>
      </c>
      <c r="H2" s="31" t="s">
        <v>312</v>
      </c>
      <c r="I2" s="50" t="s">
        <v>311</v>
      </c>
      <c r="J2" s="50" t="s">
        <v>314</v>
      </c>
    </row>
    <row r="3" spans="1:10" ht="60">
      <c r="A3" s="31" t="s">
        <v>305</v>
      </c>
      <c r="B3" s="33" t="s">
        <v>307</v>
      </c>
      <c r="C3" s="47" t="s">
        <v>306</v>
      </c>
      <c r="D3" s="31" t="s">
        <v>17</v>
      </c>
      <c r="E3" s="31">
        <v>3960</v>
      </c>
      <c r="F3" s="63"/>
      <c r="G3" s="63">
        <f>E3*F3</f>
        <v>0</v>
      </c>
      <c r="H3" s="80">
        <v>0.23</v>
      </c>
      <c r="I3" s="63">
        <f>ROUND(G3*1.23,2)</f>
        <v>0</v>
      </c>
      <c r="J3" s="31"/>
    </row>
    <row r="4" spans="1:10">
      <c r="B4" s="2"/>
      <c r="C4" s="2"/>
      <c r="F4" s="44" t="s">
        <v>313</v>
      </c>
      <c r="G4" s="63">
        <f>SUM(G3)</f>
        <v>0</v>
      </c>
      <c r="H4" s="31"/>
      <c r="I4" s="63">
        <f>SUM(I3)</f>
        <v>0</v>
      </c>
    </row>
    <row r="5" spans="1:10" ht="12.75" customHeight="1"/>
    <row r="6" spans="1:10" ht="94.5" customHeight="1">
      <c r="B6" s="3"/>
      <c r="C6" s="3"/>
    </row>
    <row r="8" spans="1:10">
      <c r="B8" s="2"/>
    </row>
    <row r="9" spans="1:10">
      <c r="B9" s="2"/>
    </row>
    <row r="10" spans="1:10">
      <c r="B10" s="2"/>
      <c r="E10" s="40"/>
    </row>
    <row r="11" spans="1:10">
      <c r="B11" s="2"/>
    </row>
    <row r="12" spans="1:10">
      <c r="B12" s="2"/>
    </row>
    <row r="13" spans="1:10">
      <c r="B13" s="2"/>
    </row>
  </sheetData>
  <mergeCells count="1">
    <mergeCell ref="A1:C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L9" sqref="L9"/>
    </sheetView>
  </sheetViews>
  <sheetFormatPr defaultRowHeight="15"/>
  <cols>
    <col min="2" max="2" width="50.28515625" customWidth="1"/>
    <col min="3" max="3" width="14.7109375" customWidth="1"/>
    <col min="4" max="4" width="23.85546875" customWidth="1"/>
    <col min="5" max="5" width="14.28515625" customWidth="1"/>
    <col min="6" max="6" width="14" customWidth="1"/>
    <col min="7" max="7" width="9.140625" hidden="1" customWidth="1"/>
    <col min="8" max="8" width="16.42578125" style="39" customWidth="1"/>
    <col min="9" max="9" width="15.5703125" customWidth="1"/>
    <col min="10" max="10" width="16.42578125" customWidth="1"/>
    <col min="11" max="11" width="15.28515625" customWidth="1"/>
  </cols>
  <sheetData>
    <row r="1" spans="1:11">
      <c r="A1" s="126" t="s">
        <v>341</v>
      </c>
      <c r="B1" s="126"/>
      <c r="C1" s="126"/>
      <c r="D1" s="126"/>
    </row>
    <row r="2" spans="1:11" ht="53.25" customHeight="1">
      <c r="A2" s="47" t="s">
        <v>4</v>
      </c>
      <c r="B2" s="47" t="s">
        <v>3</v>
      </c>
      <c r="C2" s="47" t="s">
        <v>0</v>
      </c>
      <c r="D2" s="47" t="s">
        <v>24</v>
      </c>
      <c r="E2" s="47" t="s">
        <v>1</v>
      </c>
      <c r="F2" s="47" t="s">
        <v>2</v>
      </c>
      <c r="G2" s="47"/>
      <c r="H2" s="50" t="s">
        <v>312</v>
      </c>
      <c r="I2" s="50" t="s">
        <v>311</v>
      </c>
      <c r="J2" s="51" t="s">
        <v>182</v>
      </c>
      <c r="K2" s="50" t="s">
        <v>314</v>
      </c>
    </row>
    <row r="3" spans="1:11" ht="31.5" customHeight="1">
      <c r="A3" s="46">
        <v>1</v>
      </c>
      <c r="B3" s="114" t="s">
        <v>342</v>
      </c>
      <c r="C3" s="115"/>
      <c r="D3" s="115"/>
      <c r="E3" s="115"/>
      <c r="F3" s="115"/>
      <c r="G3" s="115"/>
      <c r="H3" s="115"/>
      <c r="I3" s="115"/>
      <c r="J3" s="115"/>
      <c r="K3" s="116"/>
    </row>
    <row r="4" spans="1:11" ht="15" customHeight="1">
      <c r="A4" s="47" t="s">
        <v>52</v>
      </c>
      <c r="B4" s="33" t="s">
        <v>44</v>
      </c>
      <c r="C4" s="47" t="s">
        <v>17</v>
      </c>
      <c r="D4" s="47">
        <v>180</v>
      </c>
      <c r="E4" s="52"/>
      <c r="F4" s="52">
        <f>D4*E4</f>
        <v>0</v>
      </c>
      <c r="G4" s="47"/>
      <c r="H4" s="53">
        <v>0.08</v>
      </c>
      <c r="I4" s="52">
        <f>ROUND(F4*1.08,2)</f>
        <v>0</v>
      </c>
      <c r="J4" s="47"/>
      <c r="K4" s="47"/>
    </row>
    <row r="5" spans="1:11">
      <c r="A5" s="47" t="s">
        <v>53</v>
      </c>
      <c r="B5" s="33" t="s">
        <v>45</v>
      </c>
      <c r="C5" s="47" t="s">
        <v>17</v>
      </c>
      <c r="D5" s="47">
        <v>250</v>
      </c>
      <c r="E5" s="52"/>
      <c r="F5" s="52">
        <f t="shared" ref="F5:F14" si="0">D5*E5</f>
        <v>0</v>
      </c>
      <c r="G5" s="47"/>
      <c r="H5" s="53">
        <v>0.08</v>
      </c>
      <c r="I5" s="52">
        <f t="shared" ref="I5:I14" si="1">ROUND(F5*1.08,2)</f>
        <v>0</v>
      </c>
      <c r="J5" s="47"/>
      <c r="K5" s="47"/>
    </row>
    <row r="6" spans="1:11">
      <c r="A6" s="47" t="s">
        <v>54</v>
      </c>
      <c r="B6" s="33" t="s">
        <v>46</v>
      </c>
      <c r="C6" s="47" t="s">
        <v>17</v>
      </c>
      <c r="D6" s="47">
        <v>200</v>
      </c>
      <c r="E6" s="52"/>
      <c r="F6" s="52">
        <f t="shared" si="0"/>
        <v>0</v>
      </c>
      <c r="G6" s="47"/>
      <c r="H6" s="53">
        <v>0.08</v>
      </c>
      <c r="I6" s="52">
        <f t="shared" si="1"/>
        <v>0</v>
      </c>
      <c r="J6" s="51" t="s">
        <v>210</v>
      </c>
      <c r="K6" s="47"/>
    </row>
    <row r="7" spans="1:11" ht="93" customHeight="1">
      <c r="A7" s="47">
        <v>2</v>
      </c>
      <c r="B7" s="33" t="s">
        <v>243</v>
      </c>
      <c r="C7" s="47" t="s">
        <v>17</v>
      </c>
      <c r="D7" s="47">
        <v>900</v>
      </c>
      <c r="E7" s="52"/>
      <c r="F7" s="52">
        <f t="shared" si="0"/>
        <v>0</v>
      </c>
      <c r="G7" s="47"/>
      <c r="H7" s="53">
        <v>0.08</v>
      </c>
      <c r="I7" s="52">
        <f t="shared" si="1"/>
        <v>0</v>
      </c>
      <c r="J7" s="51" t="s">
        <v>210</v>
      </c>
      <c r="K7" s="47"/>
    </row>
    <row r="8" spans="1:11" ht="32.25" customHeight="1">
      <c r="A8" s="47">
        <v>3</v>
      </c>
      <c r="B8" s="33" t="s">
        <v>47</v>
      </c>
      <c r="C8" s="47" t="s">
        <v>17</v>
      </c>
      <c r="D8" s="47">
        <v>3</v>
      </c>
      <c r="E8" s="52"/>
      <c r="F8" s="52">
        <f t="shared" si="0"/>
        <v>0</v>
      </c>
      <c r="G8" s="47"/>
      <c r="H8" s="53">
        <v>0.08</v>
      </c>
      <c r="I8" s="52">
        <f t="shared" si="1"/>
        <v>0</v>
      </c>
      <c r="J8" s="47"/>
      <c r="K8" s="47"/>
    </row>
    <row r="9" spans="1:11" ht="32.25" customHeight="1">
      <c r="A9" s="47">
        <v>4</v>
      </c>
      <c r="B9" s="33" t="s">
        <v>48</v>
      </c>
      <c r="C9" s="47" t="s">
        <v>17</v>
      </c>
      <c r="D9" s="47">
        <v>800</v>
      </c>
      <c r="E9" s="52"/>
      <c r="F9" s="52">
        <f t="shared" si="0"/>
        <v>0</v>
      </c>
      <c r="G9" s="47"/>
      <c r="H9" s="53">
        <v>0.08</v>
      </c>
      <c r="I9" s="52">
        <f t="shared" si="1"/>
        <v>0</v>
      </c>
      <c r="J9" s="51" t="s">
        <v>210</v>
      </c>
      <c r="K9" s="47"/>
    </row>
    <row r="10" spans="1:11" ht="30">
      <c r="A10" s="47">
        <v>5</v>
      </c>
      <c r="B10" s="33" t="s">
        <v>49</v>
      </c>
      <c r="C10" s="47" t="s">
        <v>17</v>
      </c>
      <c r="D10" s="47">
        <v>20</v>
      </c>
      <c r="E10" s="52"/>
      <c r="F10" s="52">
        <f t="shared" si="0"/>
        <v>0</v>
      </c>
      <c r="G10" s="47"/>
      <c r="H10" s="53">
        <v>0.08</v>
      </c>
      <c r="I10" s="52">
        <f t="shared" si="1"/>
        <v>0</v>
      </c>
      <c r="J10" s="47"/>
      <c r="K10" s="47"/>
    </row>
    <row r="11" spans="1:11">
      <c r="A11" s="47">
        <v>6</v>
      </c>
      <c r="B11" s="33" t="s">
        <v>50</v>
      </c>
      <c r="C11" s="47" t="s">
        <v>17</v>
      </c>
      <c r="D11" s="47">
        <v>330</v>
      </c>
      <c r="E11" s="52"/>
      <c r="F11" s="52">
        <f t="shared" si="0"/>
        <v>0</v>
      </c>
      <c r="G11" s="47"/>
      <c r="H11" s="53">
        <v>0.08</v>
      </c>
      <c r="I11" s="52">
        <f t="shared" si="1"/>
        <v>0</v>
      </c>
      <c r="J11" s="47"/>
      <c r="K11" s="47"/>
    </row>
    <row r="12" spans="1:11">
      <c r="A12" s="47">
        <v>7</v>
      </c>
      <c r="B12" s="33" t="s">
        <v>51</v>
      </c>
      <c r="C12" s="47" t="s">
        <v>17</v>
      </c>
      <c r="D12" s="47">
        <v>80</v>
      </c>
      <c r="E12" s="52"/>
      <c r="F12" s="52">
        <f t="shared" si="0"/>
        <v>0</v>
      </c>
      <c r="G12" s="47"/>
      <c r="H12" s="53">
        <v>0.08</v>
      </c>
      <c r="I12" s="52">
        <f t="shared" si="1"/>
        <v>0</v>
      </c>
      <c r="J12" s="47"/>
      <c r="K12" s="47"/>
    </row>
    <row r="13" spans="1:11">
      <c r="A13" s="47">
        <v>8</v>
      </c>
      <c r="B13" s="33" t="s">
        <v>122</v>
      </c>
      <c r="C13" s="47" t="s">
        <v>17</v>
      </c>
      <c r="D13" s="47">
        <v>5</v>
      </c>
      <c r="E13" s="52"/>
      <c r="F13" s="52">
        <f t="shared" si="0"/>
        <v>0</v>
      </c>
      <c r="G13" s="52"/>
      <c r="H13" s="76">
        <v>0.08</v>
      </c>
      <c r="I13" s="52">
        <f t="shared" si="1"/>
        <v>0</v>
      </c>
      <c r="J13" s="47"/>
      <c r="K13" s="47"/>
    </row>
    <row r="14" spans="1:11" ht="30">
      <c r="A14" s="47">
        <v>9</v>
      </c>
      <c r="B14" s="33" t="s">
        <v>244</v>
      </c>
      <c r="C14" s="47" t="s">
        <v>17</v>
      </c>
      <c r="D14" s="47">
        <v>180</v>
      </c>
      <c r="E14" s="52"/>
      <c r="F14" s="52">
        <f t="shared" si="0"/>
        <v>0</v>
      </c>
      <c r="G14" s="47"/>
      <c r="H14" s="53">
        <v>0.08</v>
      </c>
      <c r="I14" s="52">
        <f t="shared" si="1"/>
        <v>0</v>
      </c>
      <c r="J14" s="47"/>
      <c r="K14" s="47"/>
    </row>
    <row r="15" spans="1:11" ht="21" customHeight="1">
      <c r="A15" s="46">
        <v>10</v>
      </c>
      <c r="B15" s="114" t="s">
        <v>343</v>
      </c>
      <c r="C15" s="115"/>
      <c r="D15" s="115"/>
      <c r="E15" s="115"/>
      <c r="F15" s="115"/>
      <c r="G15" s="115"/>
      <c r="H15" s="115"/>
      <c r="I15" s="115"/>
      <c r="J15" s="115"/>
      <c r="K15" s="116"/>
    </row>
    <row r="16" spans="1:11">
      <c r="A16" s="47" t="s">
        <v>52</v>
      </c>
      <c r="B16" s="33" t="s">
        <v>275</v>
      </c>
      <c r="C16" s="47" t="s">
        <v>17</v>
      </c>
      <c r="D16" s="47">
        <v>20</v>
      </c>
      <c r="E16" s="52"/>
      <c r="F16" s="52">
        <f t="shared" ref="F16:F23" si="2">D16*E16</f>
        <v>0</v>
      </c>
      <c r="G16" s="47"/>
      <c r="H16" s="53">
        <v>0.08</v>
      </c>
      <c r="I16" s="52">
        <f t="shared" ref="I16:I23" si="3">ROUND(F16*1.08,2)</f>
        <v>0</v>
      </c>
      <c r="J16" s="47"/>
      <c r="K16" s="47"/>
    </row>
    <row r="17" spans="1:11">
      <c r="A17" s="47" t="s">
        <v>53</v>
      </c>
      <c r="B17" s="33" t="s">
        <v>75</v>
      </c>
      <c r="C17" s="47" t="s">
        <v>17</v>
      </c>
      <c r="D17" s="47">
        <v>120</v>
      </c>
      <c r="E17" s="52"/>
      <c r="F17" s="52">
        <f t="shared" si="2"/>
        <v>0</v>
      </c>
      <c r="G17" s="47"/>
      <c r="H17" s="53">
        <v>0.08</v>
      </c>
      <c r="I17" s="52">
        <f t="shared" si="3"/>
        <v>0</v>
      </c>
      <c r="J17" s="51" t="s">
        <v>210</v>
      </c>
      <c r="K17" s="47"/>
    </row>
    <row r="18" spans="1:11">
      <c r="A18" s="47" t="s">
        <v>54</v>
      </c>
      <c r="B18" s="33" t="s">
        <v>76</v>
      </c>
      <c r="C18" s="47" t="s">
        <v>17</v>
      </c>
      <c r="D18" s="47">
        <v>70</v>
      </c>
      <c r="E18" s="52"/>
      <c r="F18" s="52">
        <f t="shared" si="2"/>
        <v>0</v>
      </c>
      <c r="G18" s="47"/>
      <c r="H18" s="53">
        <v>0.08</v>
      </c>
      <c r="I18" s="52">
        <f t="shared" si="3"/>
        <v>0</v>
      </c>
      <c r="J18" s="47"/>
      <c r="K18" s="47"/>
    </row>
    <row r="19" spans="1:11">
      <c r="A19" s="47" t="s">
        <v>55</v>
      </c>
      <c r="B19" s="33" t="s">
        <v>276</v>
      </c>
      <c r="C19" s="47" t="s">
        <v>17</v>
      </c>
      <c r="D19" s="47">
        <v>60</v>
      </c>
      <c r="E19" s="52"/>
      <c r="F19" s="52">
        <f t="shared" si="2"/>
        <v>0</v>
      </c>
      <c r="G19" s="47"/>
      <c r="H19" s="53">
        <v>0.08</v>
      </c>
      <c r="I19" s="52">
        <f t="shared" si="3"/>
        <v>0</v>
      </c>
      <c r="J19" s="47"/>
      <c r="K19" s="47"/>
    </row>
    <row r="20" spans="1:11">
      <c r="A20" s="47" t="s">
        <v>56</v>
      </c>
      <c r="B20" s="33" t="s">
        <v>77</v>
      </c>
      <c r="C20" s="47" t="s">
        <v>17</v>
      </c>
      <c r="D20" s="47">
        <v>10</v>
      </c>
      <c r="E20" s="52"/>
      <c r="F20" s="52">
        <f t="shared" si="2"/>
        <v>0</v>
      </c>
      <c r="G20" s="47"/>
      <c r="H20" s="53">
        <v>0.08</v>
      </c>
      <c r="I20" s="52">
        <f t="shared" si="3"/>
        <v>0</v>
      </c>
      <c r="J20" s="47"/>
      <c r="K20" s="47"/>
    </row>
    <row r="21" spans="1:11">
      <c r="A21" s="47" t="s">
        <v>57</v>
      </c>
      <c r="B21" s="33" t="s">
        <v>78</v>
      </c>
      <c r="C21" s="47" t="s">
        <v>17</v>
      </c>
      <c r="D21" s="47">
        <v>6</v>
      </c>
      <c r="E21" s="52"/>
      <c r="F21" s="52">
        <f t="shared" si="2"/>
        <v>0</v>
      </c>
      <c r="G21" s="47"/>
      <c r="H21" s="53">
        <v>0.08</v>
      </c>
      <c r="I21" s="52">
        <f t="shared" si="3"/>
        <v>0</v>
      </c>
      <c r="J21" s="51" t="s">
        <v>210</v>
      </c>
      <c r="K21" s="47"/>
    </row>
    <row r="22" spans="1:11">
      <c r="A22" s="47" t="s">
        <v>115</v>
      </c>
      <c r="B22" s="33" t="s">
        <v>79</v>
      </c>
      <c r="C22" s="47" t="s">
        <v>17</v>
      </c>
      <c r="D22" s="47">
        <v>5</v>
      </c>
      <c r="E22" s="52"/>
      <c r="F22" s="52">
        <f t="shared" si="2"/>
        <v>0</v>
      </c>
      <c r="G22" s="47"/>
      <c r="H22" s="53">
        <v>0.08</v>
      </c>
      <c r="I22" s="52">
        <f t="shared" si="3"/>
        <v>0</v>
      </c>
      <c r="J22" s="47"/>
      <c r="K22" s="47"/>
    </row>
    <row r="23" spans="1:11">
      <c r="A23" s="47" t="s">
        <v>118</v>
      </c>
      <c r="B23" s="33" t="s">
        <v>201</v>
      </c>
      <c r="C23" s="47" t="s">
        <v>17</v>
      </c>
      <c r="D23" s="47">
        <v>5</v>
      </c>
      <c r="E23" s="52"/>
      <c r="F23" s="52">
        <f t="shared" si="2"/>
        <v>0</v>
      </c>
      <c r="G23" s="47"/>
      <c r="H23" s="53">
        <v>0.08</v>
      </c>
      <c r="I23" s="52">
        <f t="shared" si="3"/>
        <v>0</v>
      </c>
      <c r="J23" s="47"/>
      <c r="K23" s="45"/>
    </row>
    <row r="24" spans="1:11">
      <c r="A24" s="2"/>
      <c r="B24" s="2"/>
      <c r="C24" s="2"/>
      <c r="D24" s="2"/>
      <c r="E24" s="46" t="s">
        <v>313</v>
      </c>
      <c r="F24" s="56">
        <f>SUM(F16:F23,F4:F14)</f>
        <v>0</v>
      </c>
      <c r="G24" s="47"/>
      <c r="H24" s="68"/>
      <c r="I24" s="56">
        <f>SUM(I16:I23,I4:I14)</f>
        <v>0</v>
      </c>
      <c r="J24" s="60"/>
      <c r="K24" s="2"/>
    </row>
    <row r="25" spans="1:11">
      <c r="A25" s="2"/>
      <c r="B25" s="2"/>
      <c r="C25" s="2"/>
      <c r="D25" s="2"/>
      <c r="E25" s="2"/>
      <c r="F25" s="2"/>
      <c r="G25" s="2"/>
      <c r="H25" s="72"/>
      <c r="I25" s="2"/>
      <c r="J25" s="2"/>
      <c r="K25" s="2"/>
    </row>
    <row r="26" spans="1:11">
      <c r="A26" s="2"/>
      <c r="B26" s="75" t="s">
        <v>240</v>
      </c>
      <c r="C26" s="2"/>
      <c r="D26" s="2"/>
      <c r="E26" s="2"/>
      <c r="F26" s="2"/>
      <c r="G26" s="2"/>
      <c r="H26" s="70"/>
      <c r="I26" s="2"/>
      <c r="J26" s="2"/>
      <c r="K26" s="2"/>
    </row>
    <row r="27" spans="1:11">
      <c r="A27" s="2"/>
      <c r="B27" s="2"/>
      <c r="C27" s="2"/>
      <c r="D27" s="2"/>
      <c r="E27" s="2"/>
      <c r="F27" s="2"/>
      <c r="G27" s="2"/>
      <c r="H27" s="70"/>
      <c r="I27" s="2"/>
      <c r="J27" s="2"/>
      <c r="K27" s="2"/>
    </row>
  </sheetData>
  <mergeCells count="3">
    <mergeCell ref="A1:D1"/>
    <mergeCell ref="B15:K15"/>
    <mergeCell ref="B3:K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D21" sqref="D21"/>
    </sheetView>
  </sheetViews>
  <sheetFormatPr defaultRowHeight="15"/>
  <cols>
    <col min="2" max="2" width="44.5703125" customWidth="1"/>
    <col min="3" max="3" width="20.140625" customWidth="1"/>
    <col min="4" max="4" width="34" customWidth="1"/>
    <col min="5" max="5" width="13.7109375" customWidth="1"/>
    <col min="6" max="6" width="15.28515625" customWidth="1"/>
    <col min="7" max="7" width="13.28515625" style="39" customWidth="1"/>
    <col min="8" max="8" width="12.7109375" customWidth="1"/>
    <col min="9" max="9" width="13.28515625" customWidth="1"/>
    <col min="10" max="10" width="15.28515625" customWidth="1"/>
  </cols>
  <sheetData>
    <row r="1" spans="1:10" ht="18.75">
      <c r="A1" s="112" t="s">
        <v>340</v>
      </c>
      <c r="B1" s="112"/>
      <c r="C1" s="112"/>
      <c r="D1" s="7"/>
      <c r="E1" s="7"/>
      <c r="F1" s="7"/>
      <c r="G1" s="41"/>
      <c r="H1" s="7"/>
      <c r="I1" s="7"/>
    </row>
    <row r="2" spans="1:10" ht="53.25" customHeight="1">
      <c r="A2" s="47" t="s">
        <v>4</v>
      </c>
      <c r="B2" s="47" t="s">
        <v>3</v>
      </c>
      <c r="C2" s="47" t="s">
        <v>0</v>
      </c>
      <c r="D2" s="47" t="s">
        <v>24</v>
      </c>
      <c r="E2" s="47" t="s">
        <v>1</v>
      </c>
      <c r="F2" s="47" t="s">
        <v>2</v>
      </c>
      <c r="G2" s="50" t="s">
        <v>312</v>
      </c>
      <c r="H2" s="47" t="s">
        <v>311</v>
      </c>
      <c r="I2" s="51" t="s">
        <v>182</v>
      </c>
      <c r="J2" s="50" t="s">
        <v>314</v>
      </c>
    </row>
    <row r="3" spans="1:10" ht="48.75" customHeight="1">
      <c r="A3" s="47">
        <v>1</v>
      </c>
      <c r="B3" s="33" t="s">
        <v>58</v>
      </c>
      <c r="C3" s="47" t="s">
        <v>17</v>
      </c>
      <c r="D3" s="47">
        <v>6200</v>
      </c>
      <c r="E3" s="52"/>
      <c r="F3" s="52">
        <f>D3*E3</f>
        <v>0</v>
      </c>
      <c r="G3" s="53">
        <v>0.08</v>
      </c>
      <c r="H3" s="52">
        <f>ROUND(F3*1.08,2)</f>
        <v>0</v>
      </c>
      <c r="I3" s="47"/>
      <c r="J3" s="47"/>
    </row>
    <row r="4" spans="1:10" ht="48" customHeight="1">
      <c r="A4" s="47">
        <v>2</v>
      </c>
      <c r="B4" s="33" t="s">
        <v>59</v>
      </c>
      <c r="C4" s="47" t="s">
        <v>17</v>
      </c>
      <c r="D4" s="47">
        <v>400</v>
      </c>
      <c r="E4" s="52"/>
      <c r="F4" s="52">
        <f>D4*E4</f>
        <v>0</v>
      </c>
      <c r="G4" s="53">
        <v>0.08</v>
      </c>
      <c r="H4" s="52">
        <f>ROUND(F4*1.08,2)</f>
        <v>0</v>
      </c>
      <c r="I4" s="47"/>
      <c r="J4" s="47"/>
    </row>
    <row r="5" spans="1:10" ht="33.75" customHeight="1">
      <c r="A5" s="46">
        <v>3</v>
      </c>
      <c r="B5" s="114" t="s">
        <v>355</v>
      </c>
      <c r="C5" s="115"/>
      <c r="D5" s="115"/>
      <c r="E5" s="115"/>
      <c r="F5" s="115"/>
      <c r="G5" s="115"/>
      <c r="H5" s="115"/>
      <c r="I5" s="115"/>
      <c r="J5" s="116"/>
    </row>
    <row r="6" spans="1:10">
      <c r="A6" s="47" t="s">
        <v>52</v>
      </c>
      <c r="B6" s="33" t="s">
        <v>60</v>
      </c>
      <c r="C6" s="47" t="s">
        <v>17</v>
      </c>
      <c r="D6" s="47">
        <v>4800</v>
      </c>
      <c r="E6" s="52"/>
      <c r="F6" s="52">
        <f t="shared" ref="F6:F10" si="0">D6*E6</f>
        <v>0</v>
      </c>
      <c r="G6" s="53">
        <v>0.08</v>
      </c>
      <c r="H6" s="52">
        <f t="shared" ref="H6:H10" si="1">ROUND(F6*1.08,2)</f>
        <v>0</v>
      </c>
      <c r="I6" s="51" t="s">
        <v>212</v>
      </c>
      <c r="J6" s="47"/>
    </row>
    <row r="7" spans="1:10">
      <c r="A7" s="47" t="s">
        <v>53</v>
      </c>
      <c r="B7" s="33" t="s">
        <v>61</v>
      </c>
      <c r="C7" s="47" t="s">
        <v>17</v>
      </c>
      <c r="D7" s="47">
        <v>8000</v>
      </c>
      <c r="E7" s="52"/>
      <c r="F7" s="52">
        <f t="shared" si="0"/>
        <v>0</v>
      </c>
      <c r="G7" s="53">
        <v>0.08</v>
      </c>
      <c r="H7" s="52">
        <f t="shared" si="1"/>
        <v>0</v>
      </c>
      <c r="I7" s="51" t="s">
        <v>212</v>
      </c>
      <c r="J7" s="47"/>
    </row>
    <row r="8" spans="1:10">
      <c r="A8" s="47" t="s">
        <v>54</v>
      </c>
      <c r="B8" s="33" t="s">
        <v>62</v>
      </c>
      <c r="C8" s="47" t="s">
        <v>17</v>
      </c>
      <c r="D8" s="47">
        <v>1600</v>
      </c>
      <c r="E8" s="52"/>
      <c r="F8" s="52">
        <f t="shared" si="0"/>
        <v>0</v>
      </c>
      <c r="G8" s="53">
        <v>0.08</v>
      </c>
      <c r="H8" s="52">
        <f t="shared" si="1"/>
        <v>0</v>
      </c>
      <c r="I8" s="51" t="s">
        <v>212</v>
      </c>
      <c r="J8" s="47"/>
    </row>
    <row r="9" spans="1:10">
      <c r="A9" s="47" t="s">
        <v>55</v>
      </c>
      <c r="B9" s="33" t="s">
        <v>63</v>
      </c>
      <c r="C9" s="47" t="s">
        <v>17</v>
      </c>
      <c r="D9" s="47">
        <v>100</v>
      </c>
      <c r="E9" s="52"/>
      <c r="F9" s="52">
        <f t="shared" si="0"/>
        <v>0</v>
      </c>
      <c r="G9" s="53">
        <v>0.08</v>
      </c>
      <c r="H9" s="52">
        <f t="shared" si="1"/>
        <v>0</v>
      </c>
      <c r="I9" s="47"/>
      <c r="J9" s="47"/>
    </row>
    <row r="10" spans="1:10" ht="13.5" customHeight="1">
      <c r="A10" s="47" t="s">
        <v>56</v>
      </c>
      <c r="B10" s="33" t="s">
        <v>245</v>
      </c>
      <c r="C10" s="47" t="s">
        <v>17</v>
      </c>
      <c r="D10" s="47">
        <v>50</v>
      </c>
      <c r="E10" s="52"/>
      <c r="F10" s="52">
        <f t="shared" si="0"/>
        <v>0</v>
      </c>
      <c r="G10" s="53">
        <v>0.08</v>
      </c>
      <c r="H10" s="52">
        <f t="shared" si="1"/>
        <v>0</v>
      </c>
      <c r="I10" s="47"/>
      <c r="J10" s="47"/>
    </row>
    <row r="11" spans="1:10" ht="34.5" customHeight="1">
      <c r="A11" s="46">
        <v>4</v>
      </c>
      <c r="B11" s="114" t="s">
        <v>356</v>
      </c>
      <c r="C11" s="115"/>
      <c r="D11" s="115"/>
      <c r="E11" s="115"/>
      <c r="F11" s="115"/>
      <c r="G11" s="115"/>
      <c r="H11" s="115"/>
      <c r="I11" s="115"/>
      <c r="J11" s="116"/>
    </row>
    <row r="12" spans="1:10">
      <c r="A12" s="47" t="s">
        <v>52</v>
      </c>
      <c r="B12" s="33" t="s">
        <v>64</v>
      </c>
      <c r="C12" s="47" t="s">
        <v>17</v>
      </c>
      <c r="D12" s="47">
        <v>100</v>
      </c>
      <c r="E12" s="52"/>
      <c r="F12" s="52">
        <f t="shared" ref="F12:F13" si="2">D12*E12</f>
        <v>0</v>
      </c>
      <c r="G12" s="53">
        <v>0.08</v>
      </c>
      <c r="H12" s="52">
        <f t="shared" ref="H12:H13" si="3">ROUND(F12*1.08,2)</f>
        <v>0</v>
      </c>
      <c r="I12" s="51" t="s">
        <v>213</v>
      </c>
      <c r="J12" s="47"/>
    </row>
    <row r="13" spans="1:10">
      <c r="A13" s="47" t="s">
        <v>53</v>
      </c>
      <c r="B13" s="33" t="s">
        <v>65</v>
      </c>
      <c r="C13" s="47" t="s">
        <v>17</v>
      </c>
      <c r="D13" s="47">
        <v>200</v>
      </c>
      <c r="E13" s="52"/>
      <c r="F13" s="52">
        <f t="shared" si="2"/>
        <v>0</v>
      </c>
      <c r="G13" s="53">
        <v>0.08</v>
      </c>
      <c r="H13" s="52">
        <f t="shared" si="3"/>
        <v>0</v>
      </c>
      <c r="I13" s="47"/>
      <c r="J13" s="45"/>
    </row>
    <row r="14" spans="1:10">
      <c r="A14" s="2"/>
      <c r="B14" s="2"/>
      <c r="C14" s="57"/>
      <c r="D14" s="57"/>
      <c r="E14" s="46" t="s">
        <v>313</v>
      </c>
      <c r="F14" s="56">
        <f>SUM(F12:F13,F6:F10,F3:F4)</f>
        <v>0</v>
      </c>
      <c r="G14" s="68"/>
      <c r="H14" s="56">
        <f>SUM(H12:H13,H6:H10,H3:H4)</f>
        <v>0</v>
      </c>
      <c r="I14" s="60"/>
      <c r="J14" s="57"/>
    </row>
    <row r="15" spans="1:10">
      <c r="A15" s="2"/>
      <c r="B15" s="2"/>
      <c r="C15" s="2"/>
      <c r="D15" s="2"/>
      <c r="E15" s="2"/>
      <c r="F15" s="2"/>
      <c r="G15" s="72"/>
      <c r="H15" s="2"/>
      <c r="I15" s="2"/>
      <c r="J15" s="2"/>
    </row>
    <row r="16" spans="1:10">
      <c r="A16" s="2"/>
      <c r="B16" s="75" t="s">
        <v>240</v>
      </c>
      <c r="C16" s="2"/>
      <c r="D16" s="2"/>
      <c r="E16" s="2"/>
      <c r="F16" s="2"/>
      <c r="G16" s="70"/>
      <c r="H16" s="2"/>
      <c r="I16" s="2"/>
      <c r="J16" s="2"/>
    </row>
    <row r="17" spans="1:10">
      <c r="A17" s="2"/>
      <c r="B17" s="2"/>
      <c r="C17" s="2"/>
      <c r="D17" s="2"/>
      <c r="E17" s="2"/>
      <c r="F17" s="2"/>
      <c r="G17" s="70"/>
      <c r="H17" s="2"/>
      <c r="I17" s="2"/>
      <c r="J17" s="2"/>
    </row>
  </sheetData>
  <mergeCells count="3">
    <mergeCell ref="A1:C1"/>
    <mergeCell ref="B5:J5"/>
    <mergeCell ref="B11:J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A4" workbookViewId="0">
      <selection activeCell="K10" sqref="K10"/>
    </sheetView>
  </sheetViews>
  <sheetFormatPr defaultRowHeight="15"/>
  <cols>
    <col min="2" max="2" width="41" customWidth="1"/>
    <col min="3" max="3" width="19.7109375" customWidth="1"/>
    <col min="4" max="4" width="34.140625" customWidth="1"/>
    <col min="5" max="5" width="14.42578125" customWidth="1"/>
    <col min="6" max="6" width="14" customWidth="1"/>
    <col min="7" max="7" width="17.85546875" customWidth="1"/>
    <col min="8" max="8" width="12.42578125" customWidth="1"/>
    <col min="9" max="9" width="15.140625" customWidth="1"/>
  </cols>
  <sheetData>
    <row r="1" spans="1:9">
      <c r="A1" s="112" t="s">
        <v>339</v>
      </c>
      <c r="B1" s="112"/>
      <c r="C1" s="112"/>
      <c r="D1" s="1"/>
      <c r="E1" s="1"/>
      <c r="F1" s="1"/>
      <c r="G1" s="40"/>
    </row>
    <row r="2" spans="1:9" ht="46.5" customHeight="1">
      <c r="A2" s="47" t="s">
        <v>4</v>
      </c>
      <c r="B2" s="47" t="s">
        <v>3</v>
      </c>
      <c r="C2" s="47" t="s">
        <v>0</v>
      </c>
      <c r="D2" s="47" t="s">
        <v>24</v>
      </c>
      <c r="E2" s="47" t="s">
        <v>1</v>
      </c>
      <c r="F2" s="47" t="s">
        <v>2</v>
      </c>
      <c r="G2" s="47" t="s">
        <v>312</v>
      </c>
      <c r="H2" s="47" t="s">
        <v>311</v>
      </c>
      <c r="I2" s="50" t="s">
        <v>314</v>
      </c>
    </row>
    <row r="3" spans="1:9" ht="34.5" customHeight="1">
      <c r="A3" s="46">
        <v>1</v>
      </c>
      <c r="B3" s="114" t="s">
        <v>357</v>
      </c>
      <c r="C3" s="115"/>
      <c r="D3" s="115"/>
      <c r="E3" s="115"/>
      <c r="F3" s="115"/>
      <c r="G3" s="115"/>
      <c r="H3" s="115"/>
      <c r="I3" s="116"/>
    </row>
    <row r="4" spans="1:9" ht="15" customHeight="1">
      <c r="A4" s="47" t="s">
        <v>52</v>
      </c>
      <c r="B4" s="33" t="s">
        <v>81</v>
      </c>
      <c r="C4" s="47" t="s">
        <v>17</v>
      </c>
      <c r="D4" s="47">
        <v>30</v>
      </c>
      <c r="E4" s="52"/>
      <c r="F4" s="52">
        <f>D4*E4</f>
        <v>0</v>
      </c>
      <c r="G4" s="76">
        <v>0.08</v>
      </c>
      <c r="H4" s="52">
        <f>ROUND(F4*1.08,2)</f>
        <v>0</v>
      </c>
      <c r="I4" s="47"/>
    </row>
    <row r="5" spans="1:9" ht="48.75" customHeight="1">
      <c r="A5" s="46">
        <v>2</v>
      </c>
      <c r="B5" s="114" t="s">
        <v>338</v>
      </c>
      <c r="C5" s="115"/>
      <c r="D5" s="115"/>
      <c r="E5" s="115"/>
      <c r="F5" s="115"/>
      <c r="G5" s="115"/>
      <c r="H5" s="115"/>
      <c r="I5" s="116"/>
    </row>
    <row r="6" spans="1:9">
      <c r="A6" s="47" t="s">
        <v>52</v>
      </c>
      <c r="B6" s="33" t="s">
        <v>66</v>
      </c>
      <c r="C6" s="47" t="s">
        <v>17</v>
      </c>
      <c r="D6" s="47">
        <v>10</v>
      </c>
      <c r="E6" s="52"/>
      <c r="F6" s="52">
        <f t="shared" ref="F6:F20" si="0">D6*E6</f>
        <v>0</v>
      </c>
      <c r="G6" s="76">
        <v>0.08</v>
      </c>
      <c r="H6" s="52">
        <f t="shared" ref="H6:H20" si="1">ROUND(F6*1.08,2)</f>
        <v>0</v>
      </c>
      <c r="I6" s="47"/>
    </row>
    <row r="7" spans="1:9">
      <c r="A7" s="47" t="s">
        <v>53</v>
      </c>
      <c r="B7" s="33" t="s">
        <v>67</v>
      </c>
      <c r="C7" s="47" t="s">
        <v>17</v>
      </c>
      <c r="D7" s="47">
        <v>10</v>
      </c>
      <c r="E7" s="52"/>
      <c r="F7" s="52">
        <f t="shared" si="0"/>
        <v>0</v>
      </c>
      <c r="G7" s="76">
        <v>0.08</v>
      </c>
      <c r="H7" s="52">
        <f t="shared" si="1"/>
        <v>0</v>
      </c>
      <c r="I7" s="47"/>
    </row>
    <row r="8" spans="1:9">
      <c r="A8" s="47" t="s">
        <v>54</v>
      </c>
      <c r="B8" s="33" t="s">
        <v>68</v>
      </c>
      <c r="C8" s="47" t="s">
        <v>17</v>
      </c>
      <c r="D8" s="47">
        <v>15</v>
      </c>
      <c r="E8" s="52"/>
      <c r="F8" s="52">
        <f t="shared" si="0"/>
        <v>0</v>
      </c>
      <c r="G8" s="76">
        <v>0.08</v>
      </c>
      <c r="H8" s="52">
        <f t="shared" si="1"/>
        <v>0</v>
      </c>
      <c r="I8" s="47"/>
    </row>
    <row r="9" spans="1:9">
      <c r="A9" s="47" t="s">
        <v>55</v>
      </c>
      <c r="B9" s="33" t="s">
        <v>69</v>
      </c>
      <c r="C9" s="47" t="s">
        <v>17</v>
      </c>
      <c r="D9" s="47">
        <v>20</v>
      </c>
      <c r="E9" s="52"/>
      <c r="F9" s="52">
        <f t="shared" si="0"/>
        <v>0</v>
      </c>
      <c r="G9" s="76">
        <v>0.08</v>
      </c>
      <c r="H9" s="52">
        <f t="shared" si="1"/>
        <v>0</v>
      </c>
      <c r="I9" s="47"/>
    </row>
    <row r="10" spans="1:9">
      <c r="A10" s="47" t="s">
        <v>56</v>
      </c>
      <c r="B10" s="33" t="s">
        <v>70</v>
      </c>
      <c r="C10" s="47" t="s">
        <v>17</v>
      </c>
      <c r="D10" s="47">
        <v>120</v>
      </c>
      <c r="E10" s="52"/>
      <c r="F10" s="52">
        <f t="shared" si="0"/>
        <v>0</v>
      </c>
      <c r="G10" s="76">
        <v>0.08</v>
      </c>
      <c r="H10" s="52">
        <f t="shared" si="1"/>
        <v>0</v>
      </c>
      <c r="I10" s="47"/>
    </row>
    <row r="11" spans="1:9">
      <c r="A11" s="47" t="s">
        <v>57</v>
      </c>
      <c r="B11" s="33" t="s">
        <v>71</v>
      </c>
      <c r="C11" s="47" t="s">
        <v>17</v>
      </c>
      <c r="D11" s="47">
        <v>210</v>
      </c>
      <c r="E11" s="52"/>
      <c r="F11" s="52">
        <f t="shared" si="0"/>
        <v>0</v>
      </c>
      <c r="G11" s="76">
        <v>0.08</v>
      </c>
      <c r="H11" s="52">
        <f t="shared" si="1"/>
        <v>0</v>
      </c>
      <c r="I11" s="47"/>
    </row>
    <row r="12" spans="1:9">
      <c r="A12" s="47" t="s">
        <v>115</v>
      </c>
      <c r="B12" s="33" t="s">
        <v>72</v>
      </c>
      <c r="C12" s="47" t="s">
        <v>17</v>
      </c>
      <c r="D12" s="47">
        <v>100</v>
      </c>
      <c r="E12" s="52"/>
      <c r="F12" s="52">
        <f t="shared" si="0"/>
        <v>0</v>
      </c>
      <c r="G12" s="76">
        <v>0.08</v>
      </c>
      <c r="H12" s="52">
        <f t="shared" si="1"/>
        <v>0</v>
      </c>
      <c r="I12" s="47"/>
    </row>
    <row r="13" spans="1:9">
      <c r="A13" s="47" t="s">
        <v>118</v>
      </c>
      <c r="B13" s="33" t="s">
        <v>73</v>
      </c>
      <c r="C13" s="47" t="s">
        <v>17</v>
      </c>
      <c r="D13" s="47">
        <v>100</v>
      </c>
      <c r="E13" s="52"/>
      <c r="F13" s="52">
        <f t="shared" si="0"/>
        <v>0</v>
      </c>
      <c r="G13" s="76">
        <v>0.08</v>
      </c>
      <c r="H13" s="52">
        <f t="shared" si="1"/>
        <v>0</v>
      </c>
      <c r="I13" s="47"/>
    </row>
    <row r="14" spans="1:9">
      <c r="A14" s="47" t="s">
        <v>119</v>
      </c>
      <c r="B14" s="33" t="s">
        <v>74</v>
      </c>
      <c r="C14" s="47" t="s">
        <v>17</v>
      </c>
      <c r="D14" s="47">
        <v>20</v>
      </c>
      <c r="E14" s="52"/>
      <c r="F14" s="52">
        <f t="shared" si="0"/>
        <v>0</v>
      </c>
      <c r="G14" s="76">
        <v>0.08</v>
      </c>
      <c r="H14" s="52">
        <f t="shared" si="1"/>
        <v>0</v>
      </c>
      <c r="I14" s="47"/>
    </row>
    <row r="15" spans="1:9" ht="29.25" customHeight="1">
      <c r="A15" s="47">
        <v>3</v>
      </c>
      <c r="B15" s="33" t="s">
        <v>183</v>
      </c>
      <c r="C15" s="47" t="s">
        <v>17</v>
      </c>
      <c r="D15" s="47">
        <v>6</v>
      </c>
      <c r="E15" s="47"/>
      <c r="F15" s="52">
        <f t="shared" si="0"/>
        <v>0</v>
      </c>
      <c r="G15" s="76">
        <v>0.08</v>
      </c>
      <c r="H15" s="52">
        <f t="shared" si="1"/>
        <v>0</v>
      </c>
      <c r="I15" s="47"/>
    </row>
    <row r="16" spans="1:9" ht="105">
      <c r="A16" s="47">
        <v>4</v>
      </c>
      <c r="B16" s="33" t="s">
        <v>358</v>
      </c>
      <c r="C16" s="47" t="s">
        <v>17</v>
      </c>
      <c r="D16" s="47">
        <v>750</v>
      </c>
      <c r="E16" s="52"/>
      <c r="F16" s="52">
        <f t="shared" si="0"/>
        <v>0</v>
      </c>
      <c r="G16" s="76">
        <v>0.08</v>
      </c>
      <c r="H16" s="52">
        <f t="shared" si="1"/>
        <v>0</v>
      </c>
      <c r="I16" s="47"/>
    </row>
    <row r="17" spans="1:9" ht="45">
      <c r="A17" s="47">
        <v>5</v>
      </c>
      <c r="B17" s="33" t="s">
        <v>80</v>
      </c>
      <c r="C17" s="47" t="s">
        <v>17</v>
      </c>
      <c r="D17" s="47">
        <v>100</v>
      </c>
      <c r="E17" s="52"/>
      <c r="F17" s="52">
        <f t="shared" si="0"/>
        <v>0</v>
      </c>
      <c r="G17" s="76">
        <v>0.08</v>
      </c>
      <c r="H17" s="52">
        <f t="shared" si="1"/>
        <v>0</v>
      </c>
      <c r="I17" s="47"/>
    </row>
    <row r="18" spans="1:9">
      <c r="A18" s="47">
        <v>6</v>
      </c>
      <c r="B18" s="33" t="s">
        <v>184</v>
      </c>
      <c r="C18" s="47" t="s">
        <v>17</v>
      </c>
      <c r="D18" s="47">
        <v>50</v>
      </c>
      <c r="E18" s="52"/>
      <c r="F18" s="52">
        <f t="shared" si="0"/>
        <v>0</v>
      </c>
      <c r="G18" s="76">
        <v>0.08</v>
      </c>
      <c r="H18" s="52">
        <f t="shared" si="1"/>
        <v>0</v>
      </c>
      <c r="I18" s="47"/>
    </row>
    <row r="19" spans="1:9" ht="45">
      <c r="A19" s="47">
        <v>7</v>
      </c>
      <c r="B19" s="33" t="s">
        <v>359</v>
      </c>
      <c r="C19" s="47" t="s">
        <v>17</v>
      </c>
      <c r="D19" s="47">
        <v>2</v>
      </c>
      <c r="E19" s="52"/>
      <c r="F19" s="52">
        <f t="shared" si="0"/>
        <v>0</v>
      </c>
      <c r="G19" s="76">
        <v>0.08</v>
      </c>
      <c r="H19" s="52">
        <f t="shared" si="1"/>
        <v>0</v>
      </c>
      <c r="I19" s="47"/>
    </row>
    <row r="20" spans="1:9" ht="30">
      <c r="A20" s="47">
        <v>8</v>
      </c>
      <c r="B20" s="33" t="s">
        <v>360</v>
      </c>
      <c r="C20" s="47" t="s">
        <v>17</v>
      </c>
      <c r="D20" s="47">
        <v>20</v>
      </c>
      <c r="E20" s="52"/>
      <c r="F20" s="52">
        <f t="shared" si="0"/>
        <v>0</v>
      </c>
      <c r="G20" s="76">
        <v>0.08</v>
      </c>
      <c r="H20" s="52">
        <f t="shared" si="1"/>
        <v>0</v>
      </c>
      <c r="I20" s="47"/>
    </row>
    <row r="21" spans="1:9">
      <c r="A21" s="2"/>
      <c r="B21" s="2"/>
      <c r="C21" s="57"/>
      <c r="D21" s="57"/>
      <c r="E21" s="78" t="s">
        <v>313</v>
      </c>
      <c r="F21" s="56">
        <f>SUM(F6:F20,F4)</f>
        <v>0</v>
      </c>
      <c r="G21" s="79"/>
      <c r="H21" s="56">
        <f>SUM(H6:H20,H4)</f>
        <v>0</v>
      </c>
      <c r="I21" s="57"/>
    </row>
    <row r="22" spans="1:9">
      <c r="A22" s="2"/>
      <c r="B22" s="2"/>
      <c r="C22" s="2"/>
      <c r="D22" s="2"/>
      <c r="E22" s="2"/>
      <c r="F22" s="2"/>
      <c r="G22" s="37"/>
      <c r="H22" s="2"/>
      <c r="I22" s="2"/>
    </row>
    <row r="23" spans="1:9">
      <c r="A23" s="2"/>
      <c r="B23" s="77"/>
      <c r="C23" s="2"/>
      <c r="D23" s="2"/>
      <c r="E23" s="2"/>
      <c r="F23" s="2"/>
      <c r="G23" s="2"/>
      <c r="H23" s="2"/>
      <c r="I23" s="2"/>
    </row>
  </sheetData>
  <mergeCells count="3">
    <mergeCell ref="A1:C1"/>
    <mergeCell ref="B5:I5"/>
    <mergeCell ref="B3:I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B3" sqref="B3"/>
    </sheetView>
  </sheetViews>
  <sheetFormatPr defaultRowHeight="15"/>
  <cols>
    <col min="2" max="2" width="28.42578125" customWidth="1"/>
    <col min="3" max="3" width="12.85546875" customWidth="1"/>
    <col min="4" max="4" width="26.5703125" customWidth="1"/>
    <col min="5" max="5" width="14.28515625" customWidth="1"/>
    <col min="6" max="6" width="13.7109375" customWidth="1"/>
    <col min="7" max="7" width="18.28515625" customWidth="1"/>
    <col min="8" max="8" width="13.7109375" customWidth="1"/>
    <col min="9" max="9" width="15.28515625" customWidth="1"/>
  </cols>
  <sheetData>
    <row r="1" spans="1:9">
      <c r="A1" s="112" t="s">
        <v>224</v>
      </c>
      <c r="B1" s="112"/>
      <c r="C1" s="112"/>
    </row>
    <row r="2" spans="1:9" ht="51.75" customHeight="1">
      <c r="A2" s="47" t="s">
        <v>4</v>
      </c>
      <c r="B2" s="47" t="s">
        <v>3</v>
      </c>
      <c r="C2" s="47" t="s">
        <v>0</v>
      </c>
      <c r="D2" s="47" t="s">
        <v>24</v>
      </c>
      <c r="E2" s="47" t="s">
        <v>1</v>
      </c>
      <c r="F2" s="47" t="s">
        <v>2</v>
      </c>
      <c r="G2" s="47" t="s">
        <v>312</v>
      </c>
      <c r="H2" s="47" t="s">
        <v>311</v>
      </c>
      <c r="I2" s="50" t="s">
        <v>314</v>
      </c>
    </row>
    <row r="3" spans="1:9" ht="60">
      <c r="A3" s="47">
        <v>1</v>
      </c>
      <c r="B3" s="33" t="s">
        <v>361</v>
      </c>
      <c r="C3" s="47" t="s">
        <v>17</v>
      </c>
      <c r="D3" s="47">
        <v>300</v>
      </c>
      <c r="E3" s="52"/>
      <c r="F3" s="52">
        <f>D3*E3</f>
        <v>0</v>
      </c>
      <c r="G3" s="76">
        <v>0.08</v>
      </c>
      <c r="H3" s="52">
        <f>ROUND(F3*1.08,2)</f>
        <v>0</v>
      </c>
      <c r="I3" s="47"/>
    </row>
    <row r="4" spans="1:9">
      <c r="A4" s="2"/>
      <c r="B4" s="2"/>
      <c r="C4" s="2"/>
      <c r="D4" s="2"/>
      <c r="E4" s="46" t="s">
        <v>313</v>
      </c>
      <c r="F4" s="52">
        <f>SUM(F3)</f>
        <v>0</v>
      </c>
      <c r="G4" s="59"/>
      <c r="H4" s="52">
        <f>SUM(H3)</f>
        <v>0</v>
      </c>
      <c r="I4" s="2"/>
    </row>
    <row r="5" spans="1:9">
      <c r="A5" s="2"/>
      <c r="B5" s="2"/>
      <c r="C5" s="2"/>
      <c r="D5" s="2"/>
      <c r="E5" s="2"/>
      <c r="F5" s="2"/>
      <c r="G5" s="37"/>
      <c r="H5" s="2"/>
      <c r="I5" s="2"/>
    </row>
  </sheetData>
  <mergeCells count="1">
    <mergeCell ref="A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B3" sqref="B3:I3"/>
    </sheetView>
  </sheetViews>
  <sheetFormatPr defaultRowHeight="15"/>
  <cols>
    <col min="2" max="2" width="47.28515625" customWidth="1"/>
    <col min="4" max="4" width="28.140625" customWidth="1"/>
    <col min="5" max="5" width="12.5703125" customWidth="1"/>
    <col min="6" max="6" width="13.7109375" customWidth="1"/>
    <col min="7" max="7" width="17.140625" customWidth="1"/>
    <col min="8" max="8" width="11.140625" customWidth="1"/>
    <col min="9" max="9" width="15.140625" customWidth="1"/>
  </cols>
  <sheetData>
    <row r="1" spans="1:9" ht="15" customHeight="1">
      <c r="A1" s="112" t="s">
        <v>225</v>
      </c>
      <c r="B1" s="112"/>
      <c r="C1" s="112"/>
      <c r="D1" s="8"/>
      <c r="E1" s="8"/>
      <c r="F1" s="8"/>
      <c r="G1" s="8"/>
      <c r="H1" s="2"/>
      <c r="I1" s="2"/>
    </row>
    <row r="2" spans="1:9" ht="48" customHeight="1">
      <c r="A2" s="47" t="s">
        <v>4</v>
      </c>
      <c r="B2" s="47" t="s">
        <v>3</v>
      </c>
      <c r="C2" s="47" t="s">
        <v>0</v>
      </c>
      <c r="D2" s="47" t="s">
        <v>24</v>
      </c>
      <c r="E2" s="47" t="s">
        <v>1</v>
      </c>
      <c r="F2" s="47" t="s">
        <v>2</v>
      </c>
      <c r="G2" s="47" t="s">
        <v>312</v>
      </c>
      <c r="H2" s="47" t="s">
        <v>311</v>
      </c>
      <c r="I2" s="50" t="s">
        <v>314</v>
      </c>
    </row>
    <row r="3" spans="1:9" ht="31.5" customHeight="1">
      <c r="A3" s="46">
        <v>1</v>
      </c>
      <c r="B3" s="114" t="s">
        <v>124</v>
      </c>
      <c r="C3" s="115"/>
      <c r="D3" s="115"/>
      <c r="E3" s="115"/>
      <c r="F3" s="115"/>
      <c r="G3" s="115"/>
      <c r="H3" s="115"/>
      <c r="I3" s="116"/>
    </row>
    <row r="4" spans="1:9">
      <c r="A4" s="47" t="s">
        <v>52</v>
      </c>
      <c r="B4" s="33" t="s">
        <v>125</v>
      </c>
      <c r="C4" s="47" t="s">
        <v>17</v>
      </c>
      <c r="D4" s="47">
        <v>1</v>
      </c>
      <c r="E4" s="52"/>
      <c r="F4" s="52">
        <f>D4*E4</f>
        <v>0</v>
      </c>
      <c r="G4" s="76">
        <v>0.08</v>
      </c>
      <c r="H4" s="52">
        <f>ROUND(F4*1.08,2)</f>
        <v>0</v>
      </c>
      <c r="I4" s="47"/>
    </row>
    <row r="5" spans="1:9">
      <c r="A5" s="47" t="s">
        <v>53</v>
      </c>
      <c r="B5" s="33" t="s">
        <v>126</v>
      </c>
      <c r="C5" s="47" t="s">
        <v>17</v>
      </c>
      <c r="D5" s="47">
        <v>1</v>
      </c>
      <c r="E5" s="52"/>
      <c r="F5" s="52">
        <f>D5*E5</f>
        <v>0</v>
      </c>
      <c r="G5" s="76">
        <v>0.08</v>
      </c>
      <c r="H5" s="52">
        <f t="shared" ref="H5:H8" si="0">ROUND(F5*1.08,2)</f>
        <v>0</v>
      </c>
      <c r="I5" s="47"/>
    </row>
    <row r="6" spans="1:9">
      <c r="A6" s="47" t="s">
        <v>54</v>
      </c>
      <c r="B6" s="33" t="s">
        <v>127</v>
      </c>
      <c r="C6" s="47" t="s">
        <v>17</v>
      </c>
      <c r="D6" s="47">
        <v>3</v>
      </c>
      <c r="E6" s="52"/>
      <c r="F6" s="52">
        <f>D6*E6</f>
        <v>0</v>
      </c>
      <c r="G6" s="76">
        <v>0.08</v>
      </c>
      <c r="H6" s="52">
        <f t="shared" si="0"/>
        <v>0</v>
      </c>
      <c r="I6" s="47"/>
    </row>
    <row r="7" spans="1:9">
      <c r="A7" s="47" t="s">
        <v>55</v>
      </c>
      <c r="B7" s="33" t="s">
        <v>128</v>
      </c>
      <c r="C7" s="47" t="s">
        <v>17</v>
      </c>
      <c r="D7" s="47">
        <v>3</v>
      </c>
      <c r="E7" s="52"/>
      <c r="F7" s="52">
        <f>D7*E7</f>
        <v>0</v>
      </c>
      <c r="G7" s="76">
        <v>0.08</v>
      </c>
      <c r="H7" s="52">
        <f t="shared" si="0"/>
        <v>0</v>
      </c>
      <c r="I7" s="47"/>
    </row>
    <row r="8" spans="1:9">
      <c r="A8" s="47" t="s">
        <v>56</v>
      </c>
      <c r="B8" s="33" t="s">
        <v>129</v>
      </c>
      <c r="C8" s="47" t="s">
        <v>17</v>
      </c>
      <c r="D8" s="47">
        <v>3</v>
      </c>
      <c r="E8" s="52"/>
      <c r="F8" s="52">
        <f>D8*E8</f>
        <v>0</v>
      </c>
      <c r="G8" s="76">
        <v>0.08</v>
      </c>
      <c r="H8" s="52">
        <f t="shared" si="0"/>
        <v>0</v>
      </c>
      <c r="I8" s="47"/>
    </row>
    <row r="9" spans="1:9">
      <c r="A9" s="2"/>
      <c r="B9" s="2" t="s">
        <v>192</v>
      </c>
      <c r="C9" s="2"/>
      <c r="D9" s="2"/>
      <c r="E9" s="46" t="s">
        <v>313</v>
      </c>
      <c r="F9" s="56">
        <f>SUM(F4:F8)</f>
        <v>0</v>
      </c>
      <c r="G9" s="68"/>
      <c r="H9" s="56">
        <f>SUM(H4:H8)</f>
        <v>0</v>
      </c>
      <c r="I9" s="2"/>
    </row>
    <row r="10" spans="1:9">
      <c r="A10" s="2"/>
      <c r="B10" s="2"/>
      <c r="C10" s="2"/>
      <c r="D10" s="2"/>
      <c r="E10" s="2"/>
      <c r="F10" s="2"/>
      <c r="G10" s="37"/>
      <c r="H10" s="2"/>
      <c r="I10" s="2"/>
    </row>
    <row r="11" spans="1:9">
      <c r="B11" s="5" t="s">
        <v>242</v>
      </c>
    </row>
    <row r="15" spans="1:9" ht="29.25" customHeight="1"/>
  </sheetData>
  <mergeCells count="2">
    <mergeCell ref="A1:C1"/>
    <mergeCell ref="B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42</vt:i4>
      </vt:variant>
    </vt:vector>
  </HeadingPairs>
  <TitlesOfParts>
    <vt:vector size="42" baseType="lpstr">
      <vt:lpstr>Zad 1</vt:lpstr>
      <vt:lpstr>Zad 2 </vt:lpstr>
      <vt:lpstr>Zad 3</vt:lpstr>
      <vt:lpstr>Zad 4</vt:lpstr>
      <vt:lpstr>Zad 5</vt:lpstr>
      <vt:lpstr>Zad 6</vt:lpstr>
      <vt:lpstr>Zad 7</vt:lpstr>
      <vt:lpstr>Zad 8</vt:lpstr>
      <vt:lpstr>Zad 9</vt:lpstr>
      <vt:lpstr>Zad 10</vt:lpstr>
      <vt:lpstr>Zad 11</vt:lpstr>
      <vt:lpstr>Zad 12</vt:lpstr>
      <vt:lpstr>Zad 13</vt:lpstr>
      <vt:lpstr>Zad 14</vt:lpstr>
      <vt:lpstr>Zad 15</vt:lpstr>
      <vt:lpstr>Zad 16</vt:lpstr>
      <vt:lpstr>Zad 17</vt:lpstr>
      <vt:lpstr>Zad 18</vt:lpstr>
      <vt:lpstr>Zad 19</vt:lpstr>
      <vt:lpstr>Zad 20</vt:lpstr>
      <vt:lpstr>Zad 21</vt:lpstr>
      <vt:lpstr>Zad 22</vt:lpstr>
      <vt:lpstr>Zad 23</vt:lpstr>
      <vt:lpstr>Zad 24</vt:lpstr>
      <vt:lpstr>Zad 25</vt:lpstr>
      <vt:lpstr>Zad 26</vt:lpstr>
      <vt:lpstr>Zad 27</vt:lpstr>
      <vt:lpstr>Zad 28</vt:lpstr>
      <vt:lpstr>Zad 29</vt:lpstr>
      <vt:lpstr>Zad 30</vt:lpstr>
      <vt:lpstr>Zad 31</vt:lpstr>
      <vt:lpstr>Zad 32</vt:lpstr>
      <vt:lpstr>Zad 33</vt:lpstr>
      <vt:lpstr>Zad 34</vt:lpstr>
      <vt:lpstr>Zad 35</vt:lpstr>
      <vt:lpstr>Zad 36</vt:lpstr>
      <vt:lpstr>Zad 37</vt:lpstr>
      <vt:lpstr>Zad 38</vt:lpstr>
      <vt:lpstr>Zad 39</vt:lpstr>
      <vt:lpstr>Zad 40</vt:lpstr>
      <vt:lpstr>Zad 41</vt:lpstr>
      <vt:lpstr>Zad 42</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User_ADM_05</cp:lastModifiedBy>
  <dcterms:created xsi:type="dcterms:W3CDTF">2013-03-05T11:14:35Z</dcterms:created>
  <dcterms:modified xsi:type="dcterms:W3CDTF">2015-04-08T09:08:24Z</dcterms:modified>
</cp:coreProperties>
</file>