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60" windowWidth="20370" windowHeight="11580" tabRatio="935" firstSheet="5" activeTab="28"/>
  </bookViews>
  <sheets>
    <sheet name="ZAD 1" sheetId="1" r:id="rId1"/>
    <sheet name="ZAD 2" sheetId="2" r:id="rId2"/>
    <sheet name="ZAD 3" sheetId="3" r:id="rId3"/>
    <sheet name="ZAD 4" sheetId="4" r:id="rId4"/>
    <sheet name="ZAD 5" sheetId="5" r:id="rId5"/>
    <sheet name="ZAD 6" sheetId="6" r:id="rId6"/>
    <sheet name="ZAD 7" sheetId="7" r:id="rId7"/>
    <sheet name="ZAD 8" sheetId="8" r:id="rId8"/>
    <sheet name="ZAD 9" sheetId="9" r:id="rId9"/>
    <sheet name="ZAD 10" sheetId="25" r:id="rId10"/>
    <sheet name="ZAD 11" sheetId="26" r:id="rId11"/>
    <sheet name="ZAD 12" sheetId="27" r:id="rId12"/>
    <sheet name="ZAD 13" sheetId="28" r:id="rId13"/>
    <sheet name="ZAD 14" sheetId="10" r:id="rId14"/>
    <sheet name="ZAD 15" sheetId="11" r:id="rId15"/>
    <sheet name="ZAD 16" sheetId="12" r:id="rId16"/>
    <sheet name="ZAD 17" sheetId="13" r:id="rId17"/>
    <sheet name="ZAD 18" sheetId="14" r:id="rId18"/>
    <sheet name="ZAD 19" sheetId="15" r:id="rId19"/>
    <sheet name="ZAD 20" sheetId="16" r:id="rId20"/>
    <sheet name="ZAD 21" sheetId="19" r:id="rId21"/>
    <sheet name="ZAD 22" sheetId="21" r:id="rId22"/>
    <sheet name="ZAD 23" sheetId="22" r:id="rId23"/>
    <sheet name="ZAD 24" sheetId="24" r:id="rId24"/>
    <sheet name="ZAD 25" sheetId="29" r:id="rId25"/>
    <sheet name="ZAD 26" sheetId="30" r:id="rId26"/>
    <sheet name="ZAD 27" sheetId="31" r:id="rId27"/>
    <sheet name="ZAD 28" sheetId="32" r:id="rId28"/>
    <sheet name="ZAD 29" sheetId="33" r:id="rId29"/>
  </sheets>
  <calcPr calcId="145621"/>
</workbook>
</file>

<file path=xl/calcChain.xml><?xml version="1.0" encoding="utf-8"?>
<calcChain xmlns="http://schemas.openxmlformats.org/spreadsheetml/2006/main">
  <c r="F4" i="33" l="1"/>
  <c r="H4" i="33" s="1"/>
  <c r="F3" i="33"/>
  <c r="F3" i="32"/>
  <c r="F4" i="32" s="1"/>
  <c r="F4" i="31"/>
  <c r="H4" i="31" s="1"/>
  <c r="F3" i="31"/>
  <c r="F5" i="31" s="1"/>
  <c r="F3" i="30"/>
  <c r="F4" i="30" s="1"/>
  <c r="F20" i="29"/>
  <c r="H20" i="29" s="1"/>
  <c r="I20" i="29" s="1"/>
  <c r="H19" i="29"/>
  <c r="F19" i="29"/>
  <c r="I19" i="29" s="1"/>
  <c r="H18" i="29"/>
  <c r="I18" i="29" s="1"/>
  <c r="F18" i="29"/>
  <c r="F17" i="29"/>
  <c r="H17" i="29" s="1"/>
  <c r="F16" i="29"/>
  <c r="H16" i="29" s="1"/>
  <c r="I16" i="29" s="1"/>
  <c r="H15" i="29"/>
  <c r="F15" i="29"/>
  <c r="I15" i="29" s="1"/>
  <c r="H14" i="29"/>
  <c r="I14" i="29" s="1"/>
  <c r="F14" i="29"/>
  <c r="F13" i="29"/>
  <c r="H13" i="29" s="1"/>
  <c r="F12" i="29"/>
  <c r="H12" i="29" s="1"/>
  <c r="I12" i="29" s="1"/>
  <c r="H11" i="29"/>
  <c r="F11" i="29"/>
  <c r="I11" i="29" s="1"/>
  <c r="F10" i="29"/>
  <c r="H10" i="29" s="1"/>
  <c r="H9" i="29"/>
  <c r="F9" i="29"/>
  <c r="I9" i="29" s="1"/>
  <c r="H8" i="29"/>
  <c r="I8" i="29" s="1"/>
  <c r="F8" i="29"/>
  <c r="F7" i="29"/>
  <c r="H7" i="29" s="1"/>
  <c r="F6" i="29"/>
  <c r="F4" i="29"/>
  <c r="F5" i="33" l="1"/>
  <c r="H3" i="33"/>
  <c r="H5" i="33" s="1"/>
  <c r="I4" i="33"/>
  <c r="I3" i="33"/>
  <c r="H3" i="32"/>
  <c r="H4" i="32" s="1"/>
  <c r="H3" i="31"/>
  <c r="H5" i="31" s="1"/>
  <c r="I4" i="31"/>
  <c r="I3" i="31"/>
  <c r="I5" i="31" s="1"/>
  <c r="H3" i="30"/>
  <c r="H4" i="30" s="1"/>
  <c r="I4" i="29"/>
  <c r="H4" i="29"/>
  <c r="F21" i="29"/>
  <c r="I7" i="29"/>
  <c r="I10" i="29"/>
  <c r="I13" i="29"/>
  <c r="I17" i="29"/>
  <c r="H6" i="29"/>
  <c r="I6" i="29" s="1"/>
  <c r="K5" i="21"/>
  <c r="L5" i="21"/>
  <c r="I5" i="21"/>
  <c r="I3" i="1"/>
  <c r="I3" i="3"/>
  <c r="I4" i="3" s="1"/>
  <c r="I4" i="4"/>
  <c r="K4" i="4" s="1"/>
  <c r="L4" i="4" s="1"/>
  <c r="I5" i="4"/>
  <c r="I3" i="4"/>
  <c r="I6" i="4" s="1"/>
  <c r="K5" i="4"/>
  <c r="L5" i="4" s="1"/>
  <c r="I4" i="5"/>
  <c r="K4" i="5" s="1"/>
  <c r="L4" i="5" s="1"/>
  <c r="I5" i="5"/>
  <c r="I12" i="5" s="1"/>
  <c r="I6" i="5"/>
  <c r="K6" i="5" s="1"/>
  <c r="L6" i="5" s="1"/>
  <c r="I7" i="5"/>
  <c r="K7" i="5" s="1"/>
  <c r="L7" i="5" s="1"/>
  <c r="I8" i="5"/>
  <c r="K8" i="5" s="1"/>
  <c r="L8" i="5" s="1"/>
  <c r="I9" i="5"/>
  <c r="K9" i="5" s="1"/>
  <c r="L9" i="5" s="1"/>
  <c r="I10" i="5"/>
  <c r="K10" i="5" s="1"/>
  <c r="L10" i="5" s="1"/>
  <c r="I11" i="5"/>
  <c r="K11" i="5" s="1"/>
  <c r="L11" i="5" s="1"/>
  <c r="I3" i="5"/>
  <c r="I3" i="6"/>
  <c r="I4" i="7"/>
  <c r="I5" i="7"/>
  <c r="I12" i="7" s="1"/>
  <c r="I6" i="7"/>
  <c r="I7" i="7"/>
  <c r="K7" i="7" s="1"/>
  <c r="L7" i="7" s="1"/>
  <c r="I8" i="7"/>
  <c r="I9" i="7"/>
  <c r="K9" i="7" s="1"/>
  <c r="L9" i="7" s="1"/>
  <c r="I10" i="7"/>
  <c r="I11" i="7"/>
  <c r="I3" i="7"/>
  <c r="K4" i="7"/>
  <c r="L4" i="7" s="1"/>
  <c r="K6" i="7"/>
  <c r="L6" i="7"/>
  <c r="K8" i="7"/>
  <c r="L8" i="7"/>
  <c r="K10" i="7"/>
  <c r="L10" i="7"/>
  <c r="K11" i="7"/>
  <c r="L11" i="7"/>
  <c r="I3" i="8"/>
  <c r="I4" i="9"/>
  <c r="K4" i="9" s="1"/>
  <c r="L4" i="9" s="1"/>
  <c r="I5" i="9"/>
  <c r="K5" i="9" s="1"/>
  <c r="L5" i="9" s="1"/>
  <c r="I6" i="9"/>
  <c r="K6" i="9" s="1"/>
  <c r="L6" i="9" s="1"/>
  <c r="I7" i="9"/>
  <c r="K7" i="9" s="1"/>
  <c r="L7" i="9" s="1"/>
  <c r="I3" i="9"/>
  <c r="I8" i="9" s="1"/>
  <c r="I4" i="25"/>
  <c r="K4" i="25" s="1"/>
  <c r="L4" i="25" s="1"/>
  <c r="I5" i="25"/>
  <c r="K5" i="25" s="1"/>
  <c r="L5" i="25" s="1"/>
  <c r="I3" i="25"/>
  <c r="K3" i="25" s="1"/>
  <c r="L3" i="25" s="1"/>
  <c r="L6" i="25" s="1"/>
  <c r="H4" i="26"/>
  <c r="J4" i="26" s="1"/>
  <c r="K4" i="26" s="1"/>
  <c r="H5" i="26"/>
  <c r="J5" i="26" s="1"/>
  <c r="K5" i="26" s="1"/>
  <c r="H6" i="26"/>
  <c r="J6" i="26" s="1"/>
  <c r="K6" i="26" s="1"/>
  <c r="H3" i="26"/>
  <c r="J3" i="26" s="1"/>
  <c r="K3" i="26" s="1"/>
  <c r="I4" i="27"/>
  <c r="K4" i="27" s="1"/>
  <c r="L4" i="27" s="1"/>
  <c r="I3" i="27"/>
  <c r="I5" i="27" s="1"/>
  <c r="I3" i="28"/>
  <c r="I4" i="10"/>
  <c r="K4" i="10" s="1"/>
  <c r="L4" i="10" s="1"/>
  <c r="I5" i="10"/>
  <c r="K5" i="10" s="1"/>
  <c r="L5" i="10" s="1"/>
  <c r="I6" i="10"/>
  <c r="K6" i="10" s="1"/>
  <c r="L6" i="10" s="1"/>
  <c r="I7" i="10"/>
  <c r="K7" i="10" s="1"/>
  <c r="L7" i="10" s="1"/>
  <c r="I8" i="10"/>
  <c r="K8" i="10" s="1"/>
  <c r="L8" i="10" s="1"/>
  <c r="I9" i="10"/>
  <c r="K9" i="10" s="1"/>
  <c r="L9" i="10" s="1"/>
  <c r="I10" i="10"/>
  <c r="K10" i="10" s="1"/>
  <c r="L10" i="10" s="1"/>
  <c r="I11" i="10"/>
  <c r="K11" i="10" s="1"/>
  <c r="L11" i="10" s="1"/>
  <c r="I12" i="10"/>
  <c r="K12" i="10" s="1"/>
  <c r="L12" i="10" s="1"/>
  <c r="I13" i="10"/>
  <c r="K13" i="10" s="1"/>
  <c r="L13" i="10" s="1"/>
  <c r="I3" i="10"/>
  <c r="K3" i="10" s="1"/>
  <c r="L3" i="10" s="1"/>
  <c r="I4" i="11"/>
  <c r="I5" i="11"/>
  <c r="I6" i="11"/>
  <c r="I7" i="11"/>
  <c r="I8" i="11"/>
  <c r="I9" i="11"/>
  <c r="I10" i="11"/>
  <c r="K10" i="11" s="1"/>
  <c r="L10" i="11" s="1"/>
  <c r="I3" i="11"/>
  <c r="I11" i="11" s="1"/>
  <c r="I4" i="12"/>
  <c r="K4" i="12" s="1"/>
  <c r="L4" i="12" s="1"/>
  <c r="I5" i="12"/>
  <c r="K5" i="12" s="1"/>
  <c r="L5" i="12" s="1"/>
  <c r="I6" i="12"/>
  <c r="K6" i="12" s="1"/>
  <c r="L6" i="12" s="1"/>
  <c r="I7" i="12"/>
  <c r="K7" i="12" s="1"/>
  <c r="L7" i="12" s="1"/>
  <c r="I8" i="12"/>
  <c r="K8" i="12" s="1"/>
  <c r="L8" i="12" s="1"/>
  <c r="I9" i="12"/>
  <c r="K9" i="12" s="1"/>
  <c r="L9" i="12" s="1"/>
  <c r="I10" i="12"/>
  <c r="K10" i="12" s="1"/>
  <c r="L10" i="12" s="1"/>
  <c r="I3" i="12"/>
  <c r="I11" i="12" s="1"/>
  <c r="I4" i="13"/>
  <c r="K4" i="13" s="1"/>
  <c r="L4" i="13" s="1"/>
  <c r="I5" i="13"/>
  <c r="K5" i="13" s="1"/>
  <c r="L5" i="13" s="1"/>
  <c r="I3" i="13"/>
  <c r="I6" i="13" s="1"/>
  <c r="G6" i="14"/>
  <c r="I6" i="14" s="1"/>
  <c r="J6" i="14" s="1"/>
  <c r="G7" i="14"/>
  <c r="I7" i="14"/>
  <c r="J7" i="14" s="1"/>
  <c r="G5" i="14"/>
  <c r="G8" i="14" s="1"/>
  <c r="G6" i="15"/>
  <c r="I6" i="15" s="1"/>
  <c r="J6" i="15" s="1"/>
  <c r="G7" i="15"/>
  <c r="I7" i="15" s="1"/>
  <c r="J7" i="15" s="1"/>
  <c r="G8" i="15"/>
  <c r="I8" i="15" s="1"/>
  <c r="J8" i="15" s="1"/>
  <c r="G5" i="15"/>
  <c r="G9" i="15" s="1"/>
  <c r="A6" i="16"/>
  <c r="G5" i="16"/>
  <c r="G6" i="16" s="1"/>
  <c r="G3" i="19"/>
  <c r="G4" i="19" s="1"/>
  <c r="I4" i="21"/>
  <c r="I3" i="21"/>
  <c r="K4" i="21"/>
  <c r="I4" i="22"/>
  <c r="K4" i="22" s="1"/>
  <c r="L4" i="22" s="1"/>
  <c r="I3" i="22"/>
  <c r="I5" i="22" s="1"/>
  <c r="H4" i="24"/>
  <c r="J4" i="24" s="1"/>
  <c r="K4" i="24" s="1"/>
  <c r="H3" i="24"/>
  <c r="J3" i="24" s="1"/>
  <c r="K3" i="24" s="1"/>
  <c r="K3" i="22"/>
  <c r="L3" i="22" s="1"/>
  <c r="I3" i="19"/>
  <c r="J3" i="19" s="1"/>
  <c r="J4" i="19" s="1"/>
  <c r="I5" i="15"/>
  <c r="J5" i="15" s="1"/>
  <c r="I5" i="14"/>
  <c r="J5" i="14" s="1"/>
  <c r="K3" i="13"/>
  <c r="L3" i="13" s="1"/>
  <c r="K3" i="12"/>
  <c r="K3" i="11"/>
  <c r="L3" i="11" s="1"/>
  <c r="K3" i="28"/>
  <c r="L3" i="28" s="1"/>
  <c r="K3" i="27"/>
  <c r="L3" i="27" s="1"/>
  <c r="K3" i="9"/>
  <c r="L3" i="9" s="1"/>
  <c r="K3" i="8"/>
  <c r="L3" i="8" s="1"/>
  <c r="K3" i="7"/>
  <c r="L3" i="7" s="1"/>
  <c r="K3" i="6"/>
  <c r="L3" i="6" s="1"/>
  <c r="K3" i="5"/>
  <c r="L3" i="5" s="1"/>
  <c r="K3" i="4"/>
  <c r="L3" i="4" s="1"/>
  <c r="L6" i="4" s="1"/>
  <c r="K3" i="3"/>
  <c r="L3" i="3" s="1"/>
  <c r="L4" i="3" s="1"/>
  <c r="I3" i="2"/>
  <c r="K3" i="2" s="1"/>
  <c r="K3" i="1"/>
  <c r="L3" i="1" s="1"/>
  <c r="I4" i="1"/>
  <c r="K4" i="1" s="1"/>
  <c r="L4" i="1" s="1"/>
  <c r="I5" i="33" l="1"/>
  <c r="I3" i="32"/>
  <c r="I4" i="32" s="1"/>
  <c r="I3" i="30"/>
  <c r="I4" i="30" s="1"/>
  <c r="I21" i="29"/>
  <c r="H21" i="29"/>
  <c r="H5" i="24"/>
  <c r="K5" i="24"/>
  <c r="L5" i="22"/>
  <c r="L4" i="21"/>
  <c r="I4" i="19"/>
  <c r="I5" i="16"/>
  <c r="J9" i="15"/>
  <c r="I9" i="15"/>
  <c r="L6" i="13"/>
  <c r="K6" i="13"/>
  <c r="K11" i="12"/>
  <c r="L3" i="12"/>
  <c r="L11" i="12" s="1"/>
  <c r="L8" i="11"/>
  <c r="L4" i="11"/>
  <c r="K9" i="11"/>
  <c r="L9" i="11" s="1"/>
  <c r="K8" i="11"/>
  <c r="K7" i="11"/>
  <c r="L7" i="11" s="1"/>
  <c r="K6" i="11"/>
  <c r="L6" i="11" s="1"/>
  <c r="K5" i="11"/>
  <c r="L5" i="11" s="1"/>
  <c r="L11" i="11" s="1"/>
  <c r="K4" i="11"/>
  <c r="L14" i="10"/>
  <c r="I14" i="10"/>
  <c r="K14" i="10"/>
  <c r="L5" i="27"/>
  <c r="K5" i="27"/>
  <c r="K7" i="26"/>
  <c r="H7" i="26"/>
  <c r="J7" i="26"/>
  <c r="I6" i="25"/>
  <c r="K6" i="25"/>
  <c r="L8" i="9"/>
  <c r="K8" i="9"/>
  <c r="K5" i="7"/>
  <c r="L5" i="7" s="1"/>
  <c r="L12" i="7" s="1"/>
  <c r="K12" i="7"/>
  <c r="L12" i="5"/>
  <c r="K5" i="5"/>
  <c r="L5" i="5" s="1"/>
  <c r="K12" i="5"/>
  <c r="K6" i="4"/>
  <c r="K4" i="3"/>
  <c r="I5" i="1"/>
  <c r="L5" i="1"/>
  <c r="K5" i="1"/>
  <c r="J5" i="24"/>
  <c r="K5" i="22"/>
  <c r="J8" i="14"/>
  <c r="I8" i="14"/>
  <c r="L3" i="21"/>
  <c r="K3" i="21"/>
  <c r="L3" i="2"/>
  <c r="L4" i="2" s="1"/>
  <c r="K4" i="2"/>
  <c r="J5" i="16" l="1"/>
  <c r="J6" i="16" s="1"/>
  <c r="I6" i="16"/>
  <c r="K11" i="11"/>
</calcChain>
</file>

<file path=xl/sharedStrings.xml><?xml version="1.0" encoding="utf-8"?>
<sst xmlns="http://schemas.openxmlformats.org/spreadsheetml/2006/main" count="927" uniqueCount="383">
  <si>
    <t>LP</t>
  </si>
  <si>
    <t>NAZWA MIĘDZYNARODOWA</t>
  </si>
  <si>
    <t>PRZYKŁADOWA NAZWA HANDLOWA</t>
  </si>
  <si>
    <t>POSTAĆ</t>
  </si>
  <si>
    <t>DAWKA</t>
  </si>
  <si>
    <t>WIELKOŚĆ</t>
  </si>
  <si>
    <t>ILOŚĆ</t>
  </si>
  <si>
    <t>CENA NETTO</t>
  </si>
  <si>
    <t>WARTOŚĆ NETTO</t>
  </si>
  <si>
    <t>AMIKACIN</t>
  </si>
  <si>
    <t>BIODACYNA</t>
  </si>
  <si>
    <t>INJ.</t>
  </si>
  <si>
    <t>1 AMP.</t>
  </si>
  <si>
    <t>0,5 G/2 ML</t>
  </si>
  <si>
    <t>1 G</t>
  </si>
  <si>
    <t>1 FIOL.</t>
  </si>
  <si>
    <t>CEFTAZIDIME</t>
  </si>
  <si>
    <t>BIOTUM</t>
  </si>
  <si>
    <t>0,5 G</t>
  </si>
  <si>
    <t>0,25 G</t>
  </si>
  <si>
    <t>TABL. POWL.</t>
  </si>
  <si>
    <t>PREPARATY RÓWNOWAŻNE  TO LEKI Z TĄ SAMĄ SUBSTANCJĄ LECZNICZĄ I TAKIMI SAMYMI WSKAZANIAMI LECZNICZYMI W KARCIE CHARAKTERYSTYKI SUBSTANCJI LECZNICZEJ</t>
  </si>
  <si>
    <t xml:space="preserve">ZADANIE 1 ANTYBIOTYKI </t>
  </si>
  <si>
    <t>poz 2 zakażenia j. brzusznej, zakażenia d.moczowych, bakteriemia, zakażenia skóry i tk.miękkich, w formie proszku do injekcji dożylnej, domięśniowej, wlewów dożylnych</t>
  </si>
  <si>
    <t>OPIS</t>
  </si>
  <si>
    <t>MLEKO POCZĄTKOWE OD URODZENIA TYPU RTF ZMNIEJSZAJĄCE RYZYKO WYSTĄPIENIA ALERGII NA BIAŁKO MLEKA KROWIEGO</t>
  </si>
  <si>
    <t>BEBIKO 1</t>
  </si>
  <si>
    <t>PŁYN</t>
  </si>
  <si>
    <t>ZAWIERA PREBIOTYKI 0,8G/100 ML , LC PUFA , NUKLEOTYDY.</t>
  </si>
  <si>
    <t>90 ML</t>
  </si>
  <si>
    <t>ZADANIE 2 MLEKA DLA DZIECI</t>
  </si>
  <si>
    <t xml:space="preserve">IOHEXOL </t>
  </si>
  <si>
    <t>OMNIPAQUE 300 MG J/ML</t>
  </si>
  <si>
    <t>15 G JODU/50 ML</t>
  </si>
  <si>
    <t xml:space="preserve">10 BUTELEK </t>
  </si>
  <si>
    <t>5 AMP.</t>
  </si>
  <si>
    <t>10 AMP.</t>
  </si>
  <si>
    <t>AMLODIPINE</t>
  </si>
  <si>
    <t>AMLOZEK</t>
  </si>
  <si>
    <t>TABL.</t>
  </si>
  <si>
    <t>0,005 G</t>
  </si>
  <si>
    <t>30 TABL.</t>
  </si>
  <si>
    <t>0,01 G</t>
  </si>
  <si>
    <t>KAPS.</t>
  </si>
  <si>
    <t>DICLOFENAC</t>
  </si>
  <si>
    <t>DICLAC</t>
  </si>
  <si>
    <t>0,075 G/3 ML</t>
  </si>
  <si>
    <t>0,1 G</t>
  </si>
  <si>
    <t>0,1 G/2 ML</t>
  </si>
  <si>
    <t>60 TABL.</t>
  </si>
  <si>
    <t xml:space="preserve">20 TABL. </t>
  </si>
  <si>
    <t>0,025 G</t>
  </si>
  <si>
    <t>MAJAMIL PROLONGATUM</t>
  </si>
  <si>
    <t>20 TABL.</t>
  </si>
  <si>
    <t>50 AMP.</t>
  </si>
  <si>
    <t>0,04 G</t>
  </si>
  <si>
    <t>0,2 G</t>
  </si>
  <si>
    <t>METAMIZOLE</t>
  </si>
  <si>
    <t>PYRALGIN</t>
  </si>
  <si>
    <t>1 G/2 ML</t>
  </si>
  <si>
    <t>PYRALGINA</t>
  </si>
  <si>
    <t>6 TABL.</t>
  </si>
  <si>
    <t>METFORMIN</t>
  </si>
  <si>
    <t>FORMETIC</t>
  </si>
  <si>
    <t>0,01 G/2 ML</t>
  </si>
  <si>
    <t>0,05 G</t>
  </si>
  <si>
    <t>METRONIDAZOLE</t>
  </si>
  <si>
    <t xml:space="preserve">METRONIDAZOL 0,5% </t>
  </si>
  <si>
    <t>0,5%/100 ML</t>
  </si>
  <si>
    <t>1 FLAK.</t>
  </si>
  <si>
    <t xml:space="preserve">METRONIDAZOL </t>
  </si>
  <si>
    <t>SODIUM BICARBONATE</t>
  </si>
  <si>
    <t>NATRIUM BICARBONICUM 8,4%</t>
  </si>
  <si>
    <t>8,4%/20 ML</t>
  </si>
  <si>
    <t>TRAMADOL</t>
  </si>
  <si>
    <t>POLTRAM 50</t>
  </si>
  <si>
    <t>0,05 G/1 ML</t>
  </si>
  <si>
    <t>0,08 G</t>
  </si>
  <si>
    <t>CARVEDILOL</t>
  </si>
  <si>
    <t>0,00625 G</t>
  </si>
  <si>
    <t>ANTAZOLINE</t>
  </si>
  <si>
    <t>PHENAZOLINUM</t>
  </si>
  <si>
    <t>ATROPINE</t>
  </si>
  <si>
    <t>ATROPINUM SULFURICUM WZF</t>
  </si>
  <si>
    <t>0,001 G/1 ML</t>
  </si>
  <si>
    <t>0,5 MG/1 ML</t>
  </si>
  <si>
    <t>CHLORPROMAZINE</t>
  </si>
  <si>
    <t>FENACTIL</t>
  </si>
  <si>
    <t>0,025 G/5 ML</t>
  </si>
  <si>
    <t>DIGOXIN</t>
  </si>
  <si>
    <t>DIGOXIN WZF</t>
  </si>
  <si>
    <t>0,5 MG/2 ML</t>
  </si>
  <si>
    <t>0,025 G/1 ML</t>
  </si>
  <si>
    <t>HALOPERIDOL</t>
  </si>
  <si>
    <t>HALOPERIDOL WZF</t>
  </si>
  <si>
    <t>0,005 G/1 ML</t>
  </si>
  <si>
    <t>LIDOCAINE</t>
  </si>
  <si>
    <t>LIGNOCAINUM HYDROCHLORICUM WZF 2%</t>
  </si>
  <si>
    <t>0,04 G/2 ML</t>
  </si>
  <si>
    <t>5 FIOL.</t>
  </si>
  <si>
    <t>NALOXONE</t>
  </si>
  <si>
    <t>NALOXONUM HYDROCHLORICUM WZF</t>
  </si>
  <si>
    <t>0,4 MG/1 ML</t>
  </si>
  <si>
    <t>DRAŻ.</t>
  </si>
  <si>
    <t>PROPRANOLOL</t>
  </si>
  <si>
    <t>PROPRANOLOL WZF</t>
  </si>
  <si>
    <t>50 TABL.</t>
  </si>
  <si>
    <t>KROPLE DO OCZU</t>
  </si>
  <si>
    <t>PROXYMETACAINE</t>
  </si>
  <si>
    <t>ALCAINE</t>
  </si>
  <si>
    <t>15 ML</t>
  </si>
  <si>
    <t>ZADANIE 8 LEKI OKULISTYCZNE I OTOLARYNGOLOGICZNE</t>
  </si>
  <si>
    <t>DIAZEPAM</t>
  </si>
  <si>
    <t>RELANIUM</t>
  </si>
  <si>
    <t>XYLOCAINE 2%</t>
  </si>
  <si>
    <t>1 G/50 ML</t>
  </si>
  <si>
    <t>NEOSTIGMINE</t>
  </si>
  <si>
    <t>POLSTIGMINUM</t>
  </si>
  <si>
    <t>THIAMINE</t>
  </si>
  <si>
    <t>VITAMINUM B1 PLIVA</t>
  </si>
  <si>
    <t>ZADANIE 9 LEKI STOSOWANE POZAJELITOWO</t>
  </si>
  <si>
    <t>ACARBOSE</t>
  </si>
  <si>
    <t xml:space="preserve">ADEKSA </t>
  </si>
  <si>
    <t>50 MG</t>
  </si>
  <si>
    <t>ACICLOVIR</t>
  </si>
  <si>
    <t>0,4G</t>
  </si>
  <si>
    <t>ALLOPURINOL</t>
  </si>
  <si>
    <t>ALLUPOL</t>
  </si>
  <si>
    <t>ALOE F/SU+FRANGULAE C/EX</t>
  </si>
  <si>
    <t>ALAX</t>
  </si>
  <si>
    <t>20 TABL. DRAŻ.</t>
  </si>
  <si>
    <t>100 ML</t>
  </si>
  <si>
    <t>250 ML</t>
  </si>
  <si>
    <t>DIMETICONE</t>
  </si>
  <si>
    <t>ESPUTICON</t>
  </si>
  <si>
    <t xml:space="preserve">100 KAPS. </t>
  </si>
  <si>
    <t>ISOSORBIDE MONONITRATE</t>
  </si>
  <si>
    <t>EFFOX LONG 50</t>
  </si>
  <si>
    <t>LEVOTHYROXINE</t>
  </si>
  <si>
    <t>LETROX 50</t>
  </si>
  <si>
    <t>0,05 MG</t>
  </si>
  <si>
    <t>NICOTINAMIDE</t>
  </si>
  <si>
    <t xml:space="preserve">VITAMINUM PP 200 </t>
  </si>
  <si>
    <t>PARACETAMOL</t>
  </si>
  <si>
    <t>PROMAZINE</t>
  </si>
  <si>
    <t>PROMAZIN JELFA</t>
  </si>
  <si>
    <t>60 TABL. DRAŻOWANYCH</t>
  </si>
  <si>
    <t>VINPOCETINE</t>
  </si>
  <si>
    <t>VINPOTON</t>
  </si>
  <si>
    <t>90 TABL.</t>
  </si>
  <si>
    <t>ROZMIAR</t>
  </si>
  <si>
    <t>OPATRUNEK</t>
  </si>
  <si>
    <t>1 SZT.</t>
  </si>
  <si>
    <t>SIATKA PODTRZYMUJĄCA OPATRUNEK</t>
  </si>
  <si>
    <t>CODOFIX</t>
  </si>
  <si>
    <t>6: 10 M X 5-7 MM</t>
  </si>
  <si>
    <t>MATOCOMP KOMPRESY Z GAZY 17-NITKOWEJ 16 WARSTW NON STERILE</t>
  </si>
  <si>
    <t>KOMPRES</t>
  </si>
  <si>
    <t>100 SZT.</t>
  </si>
  <si>
    <t>KOMRESY Z GAZY 17-NITKOWEJ 16 WARSTW 7,5 X 7,5 CM *</t>
  </si>
  <si>
    <t>7,5 CM X 7,5 CM</t>
  </si>
  <si>
    <t>4 M X 15 CM</t>
  </si>
  <si>
    <t>OPASKA ELESTYCZNA 15 CM X 4 M</t>
  </si>
  <si>
    <t>MATOFLEX UNIVERSAL</t>
  </si>
  <si>
    <t>OPASKA ELASTYCZNA</t>
  </si>
  <si>
    <t>RĘKAWICE LATEKSOWE BEZPUDROWE</t>
  </si>
  <si>
    <t>RĘKAWICE B/PUDROWE</t>
  </si>
  <si>
    <t>OP X 100 SZT</t>
  </si>
  <si>
    <t>M</t>
  </si>
  <si>
    <t>L</t>
  </si>
  <si>
    <t>RĘKAWICE LATEKSOWE PUDROWANE</t>
  </si>
  <si>
    <t>RĘKAWICE ZABIEGOWE OCHRONNE NIESTERYLIZOWANE</t>
  </si>
  <si>
    <t>RĘKAWICE</t>
  </si>
  <si>
    <t>RĘKAWICE CHIR. JAŁOWE</t>
  </si>
  <si>
    <t>RĘKAWICE CHIRURGICZNE WYJAŁOWIONE</t>
  </si>
  <si>
    <t>1 PARA</t>
  </si>
  <si>
    <t xml:space="preserve">STERYLNY PLASTER Z CENTRALNYM OPATRUNKIEM </t>
  </si>
  <si>
    <t>FIXOPORE S</t>
  </si>
  <si>
    <t>PLASTER OPATRUNKOWY</t>
  </si>
  <si>
    <t>50 SZT.</t>
  </si>
  <si>
    <t>MIN. WYMIAR 20 CM X 10 CM</t>
  </si>
  <si>
    <t xml:space="preserve">*NIE MNIEJ NIŻ 23 G/M 2 </t>
  </si>
  <si>
    <t>Wyroby z gazy będą stosowane do zabiegów chirurgicznych jako wyrób medyczny inwazyjny. Muszą być sklasyfikowane w klasie II a reguła 7 zgodnie z Rozporządzeniem Min. Zdrowia z 05 listopada 2010 r . w sprawie klasyfikacji wyrobów medycznych.</t>
  </si>
  <si>
    <t>Zgodnie z Farmakopeą VI wymaga się aby grubość pojedynczego włókna bawełnianego wynosiła min 15 tex. Na potwierdzenie spełniania wymagań należy załączyć kartę danych technicznych wystawioną przez producenta wyrobu.</t>
  </si>
  <si>
    <t>100 G</t>
  </si>
  <si>
    <t>ALUMINIUM ACETOTARTRATE</t>
  </si>
  <si>
    <t>ŻEL</t>
  </si>
  <si>
    <t>10MG/ML</t>
  </si>
  <si>
    <t>75G</t>
  </si>
  <si>
    <t>CZOPKI</t>
  </si>
  <si>
    <t>5 CZOPKÓW</t>
  </si>
  <si>
    <t>BORIC ACID</t>
  </si>
  <si>
    <t>BORASOL</t>
  </si>
  <si>
    <t>200 G</t>
  </si>
  <si>
    <t>10 CZOPKÓW</t>
  </si>
  <si>
    <t>AEROZOL</t>
  </si>
  <si>
    <t>ETHYL CHLORIDE</t>
  </si>
  <si>
    <t>AETHYLUM CHLORATUM</t>
  </si>
  <si>
    <t>70 G</t>
  </si>
  <si>
    <t>70 g</t>
  </si>
  <si>
    <t>HYDROGEN PEROXIDE</t>
  </si>
  <si>
    <t>WODA UTLENIONA</t>
  </si>
  <si>
    <t>LIDOCAINE HYDROCHLORIDE+CHLORHEXIDINE DIDYDROCHLORIDE</t>
  </si>
  <si>
    <t>CATHJELL</t>
  </si>
  <si>
    <t>12,5 G</t>
  </si>
  <si>
    <t>25 SZT</t>
  </si>
  <si>
    <t>PHENYLBUTAZONE</t>
  </si>
  <si>
    <t>BUTAPIRAZOL</t>
  </si>
  <si>
    <t>ALTAZIAJA</t>
  </si>
  <si>
    <t>SKŁAD CHEMICZNY I ZASTOSOWANIE</t>
  </si>
  <si>
    <t>ZAKRES DZIAŁANIA I CZAS</t>
  </si>
  <si>
    <t>DICHLOROWODOREK OKTENIDYNY +ALKOHOL FENOKSYETYLOWY  PREPARAT DO ODKAŻANIA RAN , BŁON ŚLUZOWYCH ISKÓRY</t>
  </si>
  <si>
    <t>OCTENISEPT</t>
  </si>
  <si>
    <t>B , F , V  1 MIN</t>
  </si>
  <si>
    <t>1 L</t>
  </si>
  <si>
    <t xml:space="preserve">PIANKA CZYSZCZĄCO-PIELĘGNUJĄCA  DO CZYSZCZENIA SKÓRY I BŁON ŚLUZOWCHY OKOLIC INTYMNYCH ALKOHOL BENZYLOWY I FENYLOETYLOWY </t>
  </si>
  <si>
    <t>ESSEMTAN</t>
  </si>
  <si>
    <t>PIANKA</t>
  </si>
  <si>
    <t>DZIAŁANIE B ,F</t>
  </si>
  <si>
    <t>500 ML</t>
  </si>
  <si>
    <t>METOCLOPRAMIDE</t>
  </si>
  <si>
    <t xml:space="preserve">METOCLOPRAMIDUM 0,5% </t>
  </si>
  <si>
    <t>SZEW NYLONOWY , MONOFILAMENTOWY , NIEWCHŁANIALNY, DO SZYCIA SKÓRY.</t>
  </si>
  <si>
    <t>Lp.</t>
  </si>
  <si>
    <t>GRUBOŚĆ NITKI (USP)</t>
  </si>
  <si>
    <t>DŁUGOŚĆ NITKI ( CM )</t>
  </si>
  <si>
    <t>OPIS IGŁY</t>
  </si>
  <si>
    <t>BEZZWROTNA PRÓBKA</t>
  </si>
  <si>
    <t>X</t>
  </si>
  <si>
    <t>3/0</t>
  </si>
  <si>
    <t>3/8 KOŁA , 39 MM , ODWROTNIE TNĄCA</t>
  </si>
  <si>
    <t>3/8 KOŁA , 37 MM , ODWROTNIE TNĄCA</t>
  </si>
  <si>
    <t>DOPUSZCZAMY TOLERANCJĘ PRZY DŁUGOŚCI NITKI  + /- 5 CM PRZY IGLE +/- 2 MM</t>
  </si>
  <si>
    <t xml:space="preserve">Podstawą rozpatrywania oferty będzie uzyskanie pozytywnej opinii o niciach chirurgicznych wystawionych przez lekarzy zabiegowców . </t>
  </si>
  <si>
    <t>SZACUNKOWE 6 M-CZNE ZAPOTRZEBOWANIE (saszetki)</t>
  </si>
  <si>
    <t>BEZZWROTNA PRÓBKA*</t>
  </si>
  <si>
    <t>*Dotyczy oferentów , którzy nie dostarczali nici</t>
  </si>
  <si>
    <t>SZEW PLECIONY , POLIGLIKOLOWY POWLEKANY, WCHŁANIALNY, CZAS CAŁKOWITEJ ABSORPCJI CAŁKOWITEJ ABSORPCJI 60-90 DNI.</t>
  </si>
  <si>
    <t>1/2 KOŁA , 30 MM , OKRĄGŁA</t>
  </si>
  <si>
    <t>1/2 KOŁA , 76 MM , OKRĄGŁA</t>
  </si>
  <si>
    <t>240 PĘTLA</t>
  </si>
  <si>
    <t>1/2 KOŁA , 65 MM , OKRĄGŁA</t>
  </si>
  <si>
    <t>SZEW SYNTETYCZNY , PLECIONY , POLIESTROWY , NIEWCHŁANIALNY.</t>
  </si>
  <si>
    <t xml:space="preserve">1/2 KOŁA , 30 MM , OKRĄGŁA </t>
  </si>
  <si>
    <t>SZACUNKOWE  6-M-CZNE ZAPOTRZEBOWANIE (saszetki)</t>
  </si>
  <si>
    <t>3/8 KOŁA , 76 MM , ODWROTNIE TNĄCA</t>
  </si>
  <si>
    <t>NAZWA HANDLOWA</t>
  </si>
  <si>
    <t xml:space="preserve">500 ML </t>
  </si>
  <si>
    <t>GLUCOSE</t>
  </si>
  <si>
    <t>GLUCOSUM 20% *</t>
  </si>
  <si>
    <t xml:space="preserve">MANNITOL </t>
  </si>
  <si>
    <t>MANNITOL 20%*</t>
  </si>
  <si>
    <t>GLUCOSE+SODIUM CHLORIDE</t>
  </si>
  <si>
    <t>GLUCOSUM 5% ET NATRIUM CHLORATUM 0,9% 1:1*</t>
  </si>
  <si>
    <t>* pojemnik musi posiadać w korku dwa porty</t>
  </si>
  <si>
    <t>HASCOVIR</t>
  </si>
  <si>
    <t>WOREK 3-KOMOROWY</t>
  </si>
  <si>
    <t>WOREK 3-KOMOROWY DO ZYWIENIA POZAJELITOWEGO METODĄ "ALL  IN ONE" ZAWIERAJĄCE W SWOIM SKŁADZIE ROZTWÓR AMINOKWASÓW Z ELEKTROLITAMI,ROZTWÓR GLUKOZY I WAPNIA,EMULSJĘ TŁUSZCZOWĄ DO PODAWANIA DO ŻYŁ CENTRALNYCH 1400 KCAL  ZAWARTOŚĆ : AMINOKWASY 51 G; AZOT 8,1 G; GLUKOZA 150 G ; TŁUSZCE 60 G</t>
  </si>
  <si>
    <t>KABIVEN 1,54 L</t>
  </si>
  <si>
    <t>MIESZANINA PIERWIASTKÓW ŚLADOWYCH PRZEZNACZONA JAKO DODATEK DO ŻYWIENIA POZAJELITOWEGO</t>
  </si>
  <si>
    <t>ADDAMEL N</t>
  </si>
  <si>
    <t>20 AMP. 10 ML</t>
  </si>
  <si>
    <t>MIESZNINA WITAMIN ROZPUSZCZALNYCH W WODZIE STOSOWANA JAKO DODATEK DO ŻYWIENIA POZAJELITOWEGO</t>
  </si>
  <si>
    <t>SOLUVIT N ADULT</t>
  </si>
  <si>
    <t>10 FIOL.</t>
  </si>
  <si>
    <t>MIESZNINA WITAMIN ROZPUSZCZALNYCH W TŁUSZCZACH STOSOWANA JAKO DODATEK DO ŻYWIENIA POZAJELITOWEGO</t>
  </si>
  <si>
    <t>VITALIPID N ADULT</t>
  </si>
  <si>
    <t>POZYCJE 1-5 MUSZĄ BYĆ OD JEDNEGO PRODUCENTA ABY MIAŁY POTWERDZONĄ ZGODNOŚĆ I TRWAŁOŚĆ</t>
  </si>
  <si>
    <t>TEST UREAZOWY</t>
  </si>
  <si>
    <t>SZT</t>
  </si>
  <si>
    <r>
      <t xml:space="preserve">Test ureazowy na wykrywanie Helicobacter Pylori </t>
    </r>
    <r>
      <rPr>
        <b/>
        <sz val="11"/>
        <color theme="1"/>
        <rFont val="Calibri"/>
        <family val="2"/>
        <charset val="238"/>
        <scheme val="minor"/>
      </rPr>
      <t>SUCHY</t>
    </r>
  </si>
  <si>
    <t>CLORAZEPATE DIPOTASSIUM</t>
  </si>
  <si>
    <t>TRANXENE</t>
  </si>
  <si>
    <t>20MG/2ML</t>
  </si>
  <si>
    <t>CLOPIDOGREL</t>
  </si>
  <si>
    <t>PLAVIX</t>
  </si>
  <si>
    <t>0,075G</t>
  </si>
  <si>
    <t>84 TABL.</t>
  </si>
  <si>
    <t>ZAKRES I CZAS DZIAŁANIA</t>
  </si>
  <si>
    <t>NIEJONOWE ZWIĄZKI POWIERZCHNIOWO-CZYNNE,ENZYMY,GLIKOLE KONSERWUJĄCE,INHIBITORY KOROZJI,SUBSTANCJE ZWIĘKSZAJĄCEROZPUSZCZALNOŚĆ, DO MYCIA W MYJKACH AUTOMATYCZNYCH ENDOSKOPÓW KOMPATYBILNY Z POZ 2</t>
  </si>
  <si>
    <t>5 L</t>
  </si>
  <si>
    <t xml:space="preserve">B , TBC , F , V </t>
  </si>
  <si>
    <t xml:space="preserve">ALKOHOLIZOPROPYLOWY +CHLOREK BENZALKONIOWY+KWAS UNDECYLOWY                                                                                                                                                                                                                                                                                                                                                                                                                                                                                                                          PŁYN DO HIGIENICZNEGO I CHIRURGICZNEGO ODKAŻANIA RĄK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</si>
  <si>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SKINMAN SOFT</t>
  </si>
  <si>
    <t>B , TBC ,F , V ( TAKŻE HBV , HIV , ROTA  I WIRUSY OPRYSZCZKI 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HIGIENICZNE ODKAŻANIE 0,5 MIN ; CHIRURGICZNE ODKAŻANIE 1,5 MIN WYKONYWANE 3-KROTNIE</t>
  </si>
  <si>
    <t xml:space="preserve">ETANOL+ALKOHOL IZOPROPYLOWY+ALKOHOL BENZYLOWY                                                                                                                                                                                                                                                                                                                                                                                   PREPARAT DO ODKAŻANIA SKÓRY PRZED INJEKCJAMI,PUNKCJAMI ,POBIERANIEM KRWI I SZCZEPIENIEM </t>
  </si>
  <si>
    <t>SKINSEPT PUR</t>
  </si>
  <si>
    <t>B,TBC,MRSA, F  , V (HBV,HIV, HERPES , ROTA , ADENO)                                                                                                                                                                                                                                                                                                                                                                                                 CZAS 15 SEK ; PRZY ZAGROŻENIACH Z WYDŁUŻENIEM CZASU ODKAŻANIA  W ZALEŻNOŚCI OD TYPU WIRUSA DO 1 MIN LUB 2 MIN</t>
  </si>
  <si>
    <t>NEODISHER MEDICLEAN FORTE</t>
  </si>
  <si>
    <t>NEODISHER SEPTO DN</t>
  </si>
  <si>
    <t>GLIOKSAL, ALDEHYD GLUTAROWY DO DEZYNFEKCJI W MYJKACH AUTOMATYCZNYCH ENDOSKOPÓW</t>
  </si>
  <si>
    <t>ZGODNIE Z ZALECENIAMI SERVISU MYJEK NIE DOPUSZCZAMY ODPOWIEDNIKÓW</t>
  </si>
  <si>
    <t>TETANUS TOXOID</t>
  </si>
  <si>
    <t xml:space="preserve">SZCZEPIONKA TĘŻCOWA </t>
  </si>
  <si>
    <t>AMPUŁKI</t>
  </si>
  <si>
    <t>40 J.M /0,5 ML</t>
  </si>
  <si>
    <t>OPIS PRODUKTU</t>
  </si>
  <si>
    <t>J.M.</t>
  </si>
  <si>
    <t>PODKŁAD</t>
  </si>
  <si>
    <t>1 SZT</t>
  </si>
  <si>
    <t>PDKŁAD</t>
  </si>
  <si>
    <t>50 CM X 80 M</t>
  </si>
  <si>
    <t>PDKŁAD NIEPRZEMAKALNY 3-WARSTWOWY (DWIE WARSTWY BIBUŁY I 1 WARSTWA FOLII)Z PERFORACJĄ C0 50 CM</t>
  </si>
  <si>
    <t>50 CM X 50 M</t>
  </si>
  <si>
    <t>PODKŁAD BIBUŁOWY 2-WARSTWOWY Z PERFORACJĄ CO 50 CM</t>
  </si>
  <si>
    <t>ZADANIE 3 ŚRODKI KONTRASTOWE</t>
  </si>
  <si>
    <t>ZADANIE 15 OPATRUNKI</t>
  </si>
  <si>
    <t>ZADANIE 16 LEKI ZEW , CZOPKI</t>
  </si>
  <si>
    <t>ZADANIE 17 ODKAŻANIE SKÓRY , BŁ.ŚLUZOWYCH I RAN</t>
  </si>
  <si>
    <t>ZADANIE 18 NICI NYLONOWE</t>
  </si>
  <si>
    <t xml:space="preserve">ZADANIE 19 NICI WCHŁANIALNE </t>
  </si>
  <si>
    <t xml:space="preserve">ZADANIE 20 SZEW POLIESTROWY </t>
  </si>
  <si>
    <t>ZADANIE 21 TEST UREAZOWY</t>
  </si>
  <si>
    <t>ZADANIE 10 PŁYNY INFUZYJNE</t>
  </si>
  <si>
    <t>ZADANIE 14 LEKI DOUSTNE</t>
  </si>
  <si>
    <t>ZADANIE 13 SZCZEPIONKI I SUROWICE</t>
  </si>
  <si>
    <t>ZADANIE 11 ŻYWIENIE POZAJELITOWE</t>
  </si>
  <si>
    <t xml:space="preserve">ZADANIE 24 PODKŁADY OCHRONNE NAKOZETKOWE J.U. </t>
  </si>
  <si>
    <t>PROPOFOL</t>
  </si>
  <si>
    <t>0,2 G/20 ML</t>
  </si>
  <si>
    <t>PROPOFOL MCT/LCT</t>
  </si>
  <si>
    <t>ZADANIE 22  ŚRODKI DO DEZYNFEKCJI ENDOSKOPÓW</t>
  </si>
  <si>
    <t>ZADANIE 23 ŚRODKI DO MYCIA I DEZYNFEKCJI SKÓRY I BŁONŚLUZOWYCH</t>
  </si>
  <si>
    <t>STAWKA VAT</t>
  </si>
  <si>
    <t>VAT</t>
  </si>
  <si>
    <t xml:space="preserve">WARTOŚĆ BRUTTO </t>
  </si>
  <si>
    <t>Nr katalogowy/kod EAN</t>
  </si>
  <si>
    <t>Producent</t>
  </si>
  <si>
    <t>Razem</t>
  </si>
  <si>
    <t>Nr katalogowy /kod EAN</t>
  </si>
  <si>
    <t>SZACUNKOWE           6 M-CZNE ZAPOTRZEBOWANIE (saszetki)</t>
  </si>
  <si>
    <t xml:space="preserve">Zadanie 25 Rurki intubacyjne , ustno-gardłowe, filtry </t>
  </si>
  <si>
    <t>Lp</t>
  </si>
  <si>
    <t>NAZWA ASORTYMENTU</t>
  </si>
  <si>
    <t>SZACUNKOWE 8-M-CZNE ZAPOTRZEBOWANIE</t>
  </si>
  <si>
    <t>Rurki intubacyjne wykonane z termoplastycznego PCW, zapewniające dużą elastyczność , silikonowane ,o gładkich ścianach dla ułatwienia intubacji i odydania , otwór marphy`ego o zaokrąglonych krawędziach; gładkie zakończenie rurki;linia RTG na całej długości rurki,znacznik głębokości;opakowanie utrzymujące anatomiczny kształt rurki</t>
  </si>
  <si>
    <t>a</t>
  </si>
  <si>
    <t>Rozmiar nr 2- 4,5</t>
  </si>
  <si>
    <t>2 SZT</t>
  </si>
  <si>
    <t>Rurki intubacyjne wykonane z termoplastycznego PCW, zapewniające dużą elastyczność , silikonowane , o gładkich ścianach dla ułatwienia intubacji i odsysania , z mankietem niskociśnieniowym o cienkich delikatnych ściankach zapewniających szczelność i minimalizujących powstawanie odleżyn ;otwór Marphy’ego o zaokrąglonych krawędziach ;gładkie zakończenie rurki ;linia RTG na całej długości rurki ; znacznik głębokości ; opakowanie utrzymujące anatomiczny kształt rurki</t>
  </si>
  <si>
    <t>Rozmiar  nr 5</t>
  </si>
  <si>
    <t>Szt.</t>
  </si>
  <si>
    <t>b</t>
  </si>
  <si>
    <t xml:space="preserve">Rozmiar nr 5,5 </t>
  </si>
  <si>
    <t>c</t>
  </si>
  <si>
    <t>Rozmiar nr 6</t>
  </si>
  <si>
    <t>d</t>
  </si>
  <si>
    <t>Rozmiar nr 6,5</t>
  </si>
  <si>
    <t>e</t>
  </si>
  <si>
    <t>Rozmiar nr 7</t>
  </si>
  <si>
    <t>f</t>
  </si>
  <si>
    <t>Rozmiar nr 7,5</t>
  </si>
  <si>
    <t>g</t>
  </si>
  <si>
    <t>Rozmiar nr 8</t>
  </si>
  <si>
    <t>h</t>
  </si>
  <si>
    <t>Rozmiar nr 8,5</t>
  </si>
  <si>
    <t>i</t>
  </si>
  <si>
    <t>Rozmiar nr 9</t>
  </si>
  <si>
    <t>Rurka tracheostomijna z mankietem uszczelniającym fi 7-fi 9</t>
  </si>
  <si>
    <t>Filtr oddechowy ,mechaniczny , bakteryjno –wirusowy j.u. ,sterylny skuteczność filtracji bakteryjnej 99,99999% i wirusowej 99,997% , hydrofobowy , membranowy , objętość oddechowa 150-1200 ml , dopuszczona do stosowania u dorosłych i u dzieci , z możliwością monitorowania poziomu CO 2</t>
  </si>
  <si>
    <t>Sterylny wymiennik ciepła i wilgoci j.u. dla pacjentów ze spontaniczną czynnością oddechową</t>
  </si>
  <si>
    <t>Nasadka z przewodem do pozycji nr 6</t>
  </si>
  <si>
    <t>Prowadnica wielorazowego użytku do trudnych intubacji ,elastyczna z  wygiętym końcem ; 15 CH długość 60 cm</t>
  </si>
  <si>
    <t>Linie do kapnografu , sterylna , końcówka męsko/męska</t>
  </si>
  <si>
    <t xml:space="preserve">Przedłużenie giętkie (łącznik karbowany)gładkie w środku 22F/nieruchomy kominek(kolanko) 15F/22 M </t>
  </si>
  <si>
    <t>Bezzwrotne próbki proszę dołączyć do oferty.</t>
  </si>
  <si>
    <t>Elektrody EKG wielorazowego użytku przyssawkowe ø  24 mm , z czujnikiem pokrytym chlorkiem srebra Ag/AgCl</t>
  </si>
  <si>
    <t>Elektroda EKG wielorazowego użytku kończynowa klamrowa z czujnikiem pokrytym chlorkiem srebra Ag/AgCl umieszczony blisko brzegów klamry,elektroda musi mieć kształt i wielkość umożliwiające przeprowadzenie badania u osoby otyłej</t>
  </si>
  <si>
    <t>Komplet a` 4 szt</t>
  </si>
  <si>
    <t>Maszynka do golenia j.u.</t>
  </si>
  <si>
    <t>Końcówka do odsysania pola operacyjnego z kontrolą siły ssania, śr 8 mm , j.u., jałowa, końcówka standard prosta wykonana z twardego przezroczystego PCW o jakości medycznej,zakończonie atraumatyczne ;rączka gwarantująca wygodną pracę ; dren z zabezpieczeniem antyzgięciowym(podłużne prążkowanie) i schodkowe zakończenie Podwójne pakowanie</t>
  </si>
  <si>
    <t>1 szt.</t>
  </si>
  <si>
    <t>Końcówka  do odsysania pola operacyjnego typu Pool z końcówką prostą zakończonie atraumatyczne ;rączka gwarantująca wygodną pracę ; dren z zabezpieczeniem antyzgięciowym(podłużne prążkowanie) i schodkowe zakończenie , z kontrolą siły ssania i drenem 30 Ch/2100mm  Podwójne pakowanie</t>
  </si>
  <si>
    <t>ZADANIE 4 LEKI  FIRMY LEK SANDOZ LUB RÓWNOWŻNE</t>
  </si>
  <si>
    <t>ZADANIE 5 LEKI FIRMY POLPHARMA LUB RÓWNOWAŻNE</t>
  </si>
  <si>
    <t>ZADANIE 6 LEKI FIRMY PFIZER LUB RÓWNOWAŻNE</t>
  </si>
  <si>
    <t>ZADANIE 7 LEKI FIRMY WZF POLFA WARSZAWA LUB RÓWNOWAŻNE</t>
  </si>
  <si>
    <t>ZADANIE 12 LEKI FIRMY SANOFI LUB RÓWNOWAŻNE</t>
  </si>
  <si>
    <t>Należy dołączyć do oferty próbki bezzwrotneale tylko w przypadku,gdy wczesniej nie było umowy na ten asortyment sprzętu.</t>
  </si>
  <si>
    <t>Zadanie 26 Przedłużenie giętkie j.u.</t>
  </si>
  <si>
    <t>Zadanie 27 Elektrody w.u.</t>
  </si>
  <si>
    <t>Zadanie 28 Wyroby różne</t>
  </si>
  <si>
    <t>Zadanie 29 Końcówki  do odsysania pola operacyjnego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</si>
</sst>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0"/>
      <color rgb="FF000000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Alignment="1">
      <alignment horizontal="right"/>
    </xf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0" fontId="0" fillId="0" borderId="0" xfId="0" applyAlignment="1">
      <alignment vertical="center"/>
    </xf>
    <xf numFmtId="0" fontId="0" fillId="0" borderId="1" xfId="0" applyBorder="1" applyAlignment="1">
      <alignment wrapText="1"/>
    </xf>
    <xf numFmtId="0" fontId="0" fillId="0" borderId="1" xfId="0" applyBorder="1" applyAlignment="1"/>
    <xf numFmtId="2" fontId="0" fillId="0" borderId="1" xfId="0" applyNumberFormat="1" applyBorder="1" applyAlignment="1"/>
    <xf numFmtId="2" fontId="1" fillId="0" borderId="1" xfId="0" applyNumberFormat="1" applyFont="1" applyBorder="1"/>
    <xf numFmtId="0" fontId="1" fillId="0" borderId="1" xfId="0" applyFont="1" applyBorder="1" applyAlignment="1">
      <alignment vertical="center"/>
    </xf>
    <xf numFmtId="0" fontId="1" fillId="0" borderId="0" xfId="0" applyFont="1"/>
    <xf numFmtId="0" fontId="0" fillId="0" borderId="1" xfId="0" applyBorder="1"/>
    <xf numFmtId="10" fontId="0" fillId="0" borderId="1" xfId="0" applyNumberFormat="1" applyBorder="1"/>
    <xf numFmtId="0" fontId="1" fillId="0" borderId="1" xfId="0" applyFont="1" applyBorder="1"/>
    <xf numFmtId="0" fontId="0" fillId="0" borderId="1" xfId="0" applyBorder="1" applyAlignment="1">
      <alignment vertical="top"/>
    </xf>
    <xf numFmtId="0" fontId="0" fillId="0" borderId="0" xfId="0" applyAlignment="1"/>
    <xf numFmtId="0" fontId="0" fillId="0" borderId="1" xfId="0" applyBorder="1" applyAlignment="1">
      <alignment vertical="top" wrapText="1"/>
    </xf>
    <xf numFmtId="0" fontId="0" fillId="0" borderId="4" xfId="0" applyBorder="1" applyAlignment="1"/>
    <xf numFmtId="0" fontId="2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right" vertical="top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top" wrapText="1"/>
    </xf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right"/>
    </xf>
    <xf numFmtId="9" fontId="0" fillId="0" borderId="1" xfId="0" applyNumberFormat="1" applyBorder="1"/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right" wrapText="1"/>
    </xf>
    <xf numFmtId="0" fontId="2" fillId="0" borderId="1" xfId="0" applyFont="1" applyBorder="1" applyAlignment="1">
      <alignment horizontal="right" vertical="center" wrapText="1"/>
    </xf>
    <xf numFmtId="16" fontId="0" fillId="0" borderId="1" xfId="0" applyNumberForma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horizontal="left"/>
    </xf>
    <xf numFmtId="9" fontId="0" fillId="0" borderId="1" xfId="0" applyNumberFormat="1" applyBorder="1" applyAlignment="1">
      <alignment horizontal="left"/>
    </xf>
    <xf numFmtId="0" fontId="0" fillId="0" borderId="1" xfId="0" applyBorder="1" applyAlignment="1"/>
    <xf numFmtId="2" fontId="1" fillId="0" borderId="1" xfId="0" applyNumberFormat="1" applyFont="1" applyBorder="1" applyAlignment="1">
      <alignment horizontal="left" vertical="top"/>
    </xf>
    <xf numFmtId="0" fontId="3" fillId="0" borderId="1" xfId="0" applyFont="1" applyBorder="1" applyAlignment="1">
      <alignment horizontal="center" vertical="center" wrapText="1"/>
    </xf>
    <xf numFmtId="10" fontId="0" fillId="0" borderId="1" xfId="0" applyNumberFormat="1" applyBorder="1" applyAlignment="1">
      <alignment horizontal="right"/>
    </xf>
    <xf numFmtId="0" fontId="2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right"/>
    </xf>
    <xf numFmtId="2" fontId="1" fillId="0" borderId="4" xfId="0" applyNumberFormat="1" applyFont="1" applyBorder="1"/>
    <xf numFmtId="0" fontId="0" fillId="0" borderId="6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1" fillId="0" borderId="1" xfId="0" applyFont="1" applyBorder="1" applyAlignment="1"/>
    <xf numFmtId="0" fontId="0" fillId="0" borderId="0" xfId="0" applyAlignment="1">
      <alignment horizontal="center"/>
    </xf>
    <xf numFmtId="0" fontId="0" fillId="0" borderId="1" xfId="0" applyBorder="1" applyAlignment="1"/>
    <xf numFmtId="0" fontId="0" fillId="0" borderId="0" xfId="0" applyAlignment="1">
      <alignment horizontal="left"/>
    </xf>
    <xf numFmtId="0" fontId="1" fillId="0" borderId="2" xfId="0" applyFont="1" applyBorder="1" applyAlignment="1">
      <alignment horizontal="center" vertical="center"/>
    </xf>
    <xf numFmtId="0" fontId="0" fillId="0" borderId="3" xfId="0" applyBorder="1" applyAlignment="1"/>
    <xf numFmtId="0" fontId="0" fillId="0" borderId="4" xfId="0" applyBorder="1" applyAlignment="1"/>
    <xf numFmtId="0" fontId="0" fillId="0" borderId="1" xfId="0" applyBorder="1" applyAlignment="1">
      <alignment horizontal="center"/>
    </xf>
    <xf numFmtId="0" fontId="1" fillId="0" borderId="2" xfId="0" applyFont="1" applyBorder="1" applyAlignment="1"/>
    <xf numFmtId="0" fontId="1" fillId="0" borderId="3" xfId="0" applyFont="1" applyBorder="1" applyAlignment="1"/>
    <xf numFmtId="0" fontId="1" fillId="0" borderId="4" xfId="0" applyFont="1" applyBorder="1" applyAlignment="1"/>
    <xf numFmtId="0" fontId="1" fillId="0" borderId="5" xfId="0" applyFont="1" applyBorder="1" applyAlignment="1">
      <alignment vertic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workbookViewId="0">
      <selection activeCell="B4" sqref="B4"/>
    </sheetView>
  </sheetViews>
  <sheetFormatPr defaultRowHeight="15" x14ac:dyDescent="0.25"/>
  <cols>
    <col min="1" max="1" width="14.5703125" customWidth="1"/>
    <col min="2" max="2" width="28.5703125" customWidth="1"/>
    <col min="3" max="3" width="29.7109375" customWidth="1"/>
    <col min="5" max="5" width="22" customWidth="1"/>
    <col min="6" max="6" width="12.140625" customWidth="1"/>
    <col min="9" max="9" width="16.5703125" customWidth="1"/>
    <col min="12" max="12" width="10.7109375" customWidth="1"/>
    <col min="13" max="13" width="11.5703125" customWidth="1"/>
    <col min="14" max="14" width="10.42578125" customWidth="1"/>
  </cols>
  <sheetData>
    <row r="1" spans="1:14" ht="14.45" x14ac:dyDescent="0.3">
      <c r="A1" t="s">
        <v>22</v>
      </c>
    </row>
    <row r="2" spans="1:14" ht="45" x14ac:dyDescent="0.25">
      <c r="A2" s="23" t="s">
        <v>0</v>
      </c>
      <c r="B2" s="23" t="s">
        <v>1</v>
      </c>
      <c r="C2" s="33" t="s">
        <v>2</v>
      </c>
      <c r="D2" s="33" t="s">
        <v>3</v>
      </c>
      <c r="E2" s="33" t="s">
        <v>4</v>
      </c>
      <c r="F2" s="33" t="s">
        <v>5</v>
      </c>
      <c r="G2" s="33" t="s">
        <v>6</v>
      </c>
      <c r="H2" s="33" t="s">
        <v>7</v>
      </c>
      <c r="I2" s="33" t="s">
        <v>8</v>
      </c>
      <c r="J2" s="33" t="s">
        <v>323</v>
      </c>
      <c r="K2" s="33" t="s">
        <v>324</v>
      </c>
      <c r="L2" s="33" t="s">
        <v>325</v>
      </c>
      <c r="M2" s="33" t="s">
        <v>326</v>
      </c>
      <c r="N2" s="33" t="s">
        <v>327</v>
      </c>
    </row>
    <row r="3" spans="1:14" ht="14.45" x14ac:dyDescent="0.3">
      <c r="A3" s="23">
        <v>1</v>
      </c>
      <c r="B3" s="23" t="s">
        <v>9</v>
      </c>
      <c r="C3" s="23" t="s">
        <v>10</v>
      </c>
      <c r="D3" s="23" t="s">
        <v>11</v>
      </c>
      <c r="E3" s="23" t="s">
        <v>13</v>
      </c>
      <c r="F3" s="23" t="s">
        <v>12</v>
      </c>
      <c r="G3" s="23">
        <v>40</v>
      </c>
      <c r="H3" s="23">
        <v>0</v>
      </c>
      <c r="I3" s="23">
        <f>G3*H3</f>
        <v>0</v>
      </c>
      <c r="J3" s="24">
        <v>0.08</v>
      </c>
      <c r="K3" s="19">
        <f>I3*J3</f>
        <v>0</v>
      </c>
      <c r="L3" s="19">
        <f>I3+K3</f>
        <v>0</v>
      </c>
      <c r="M3" s="18"/>
      <c r="N3" s="18"/>
    </row>
    <row r="4" spans="1:14" ht="14.45" x14ac:dyDescent="0.3">
      <c r="A4" s="23">
        <v>2</v>
      </c>
      <c r="B4" s="23" t="s">
        <v>16</v>
      </c>
      <c r="C4" s="23" t="s">
        <v>17</v>
      </c>
      <c r="D4" s="23" t="s">
        <v>11</v>
      </c>
      <c r="E4" s="23" t="s">
        <v>14</v>
      </c>
      <c r="F4" s="23" t="s">
        <v>15</v>
      </c>
      <c r="G4" s="23">
        <v>450</v>
      </c>
      <c r="H4" s="23">
        <v>0</v>
      </c>
      <c r="I4" s="23">
        <f>G4*H4</f>
        <v>0</v>
      </c>
      <c r="J4" s="24">
        <v>0.08</v>
      </c>
      <c r="K4" s="19">
        <f>I4*J4</f>
        <v>0</v>
      </c>
      <c r="L4" s="19">
        <f>I4+K4</f>
        <v>0</v>
      </c>
      <c r="M4" s="23"/>
      <c r="N4" s="23"/>
    </row>
    <row r="5" spans="1:14" ht="14.45" x14ac:dyDescent="0.3">
      <c r="C5" s="61" t="s">
        <v>328</v>
      </c>
      <c r="D5" s="61"/>
      <c r="E5" s="61"/>
      <c r="F5" s="61"/>
      <c r="G5" s="61"/>
      <c r="H5" s="61"/>
      <c r="I5" s="25">
        <f>SUM(I3,I4)</f>
        <v>0</v>
      </c>
      <c r="J5" s="25"/>
      <c r="K5" s="20">
        <f>SUM(K3,K4)</f>
        <v>0</v>
      </c>
      <c r="L5" s="20">
        <f>SUM(L3,L4)</f>
        <v>0</v>
      </c>
    </row>
    <row r="6" spans="1:14" x14ac:dyDescent="0.25">
      <c r="B6" t="s">
        <v>21</v>
      </c>
    </row>
    <row r="8" spans="1:14" x14ac:dyDescent="0.25">
      <c r="B8" t="s">
        <v>23</v>
      </c>
    </row>
  </sheetData>
  <mergeCells count="1">
    <mergeCell ref="C5:H5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workbookViewId="0">
      <selection activeCell="C5" sqref="C5"/>
    </sheetView>
  </sheetViews>
  <sheetFormatPr defaultRowHeight="15" x14ac:dyDescent="0.25"/>
  <cols>
    <col min="2" max="2" width="28" customWidth="1"/>
    <col min="3" max="3" width="33.5703125" customWidth="1"/>
    <col min="12" max="12" width="9.42578125" customWidth="1"/>
    <col min="13" max="13" width="10.7109375" customWidth="1"/>
    <col min="14" max="14" width="9.28515625" customWidth="1"/>
  </cols>
  <sheetData>
    <row r="1" spans="1:14" x14ac:dyDescent="0.25">
      <c r="A1" s="62" t="s">
        <v>313</v>
      </c>
      <c r="B1" s="62"/>
      <c r="C1" s="62"/>
      <c r="D1" s="12"/>
      <c r="E1" s="12"/>
      <c r="F1" s="12"/>
      <c r="G1" s="12"/>
      <c r="H1" s="12"/>
      <c r="I1" s="12"/>
      <c r="J1" s="12"/>
    </row>
    <row r="2" spans="1:14" ht="45" x14ac:dyDescent="0.25">
      <c r="A2" s="33" t="s">
        <v>0</v>
      </c>
      <c r="B2" s="33" t="s">
        <v>1</v>
      </c>
      <c r="C2" s="33" t="s">
        <v>246</v>
      </c>
      <c r="D2" s="53" t="s">
        <v>3</v>
      </c>
      <c r="E2" s="53" t="s">
        <v>4</v>
      </c>
      <c r="F2" s="53" t="s">
        <v>5</v>
      </c>
      <c r="G2" s="53" t="s">
        <v>6</v>
      </c>
      <c r="H2" s="53" t="s">
        <v>7</v>
      </c>
      <c r="I2" s="53" t="s">
        <v>8</v>
      </c>
      <c r="J2" s="33" t="s">
        <v>323</v>
      </c>
      <c r="K2" s="33" t="s">
        <v>324</v>
      </c>
      <c r="L2" s="33" t="s">
        <v>325</v>
      </c>
      <c r="M2" s="33" t="s">
        <v>326</v>
      </c>
      <c r="N2" s="33" t="s">
        <v>327</v>
      </c>
    </row>
    <row r="3" spans="1:14" ht="14.45" x14ac:dyDescent="0.3">
      <c r="A3" s="23">
        <v>1</v>
      </c>
      <c r="B3" s="23" t="s">
        <v>248</v>
      </c>
      <c r="C3" s="23" t="s">
        <v>249</v>
      </c>
      <c r="D3" s="23" t="s">
        <v>11</v>
      </c>
      <c r="E3" s="23"/>
      <c r="F3" s="23" t="s">
        <v>247</v>
      </c>
      <c r="G3" s="23">
        <v>20</v>
      </c>
      <c r="H3" s="23">
        <v>0</v>
      </c>
      <c r="I3" s="23">
        <f>G3*H3</f>
        <v>0</v>
      </c>
      <c r="J3" s="24">
        <v>0.08</v>
      </c>
      <c r="K3" s="19">
        <f>I3*J3</f>
        <v>0</v>
      </c>
      <c r="L3" s="19">
        <f>I3+K3</f>
        <v>0</v>
      </c>
      <c r="M3" s="18"/>
      <c r="N3" s="18"/>
    </row>
    <row r="4" spans="1:14" x14ac:dyDescent="0.25">
      <c r="A4" s="23">
        <v>2</v>
      </c>
      <c r="B4" s="23" t="s">
        <v>250</v>
      </c>
      <c r="C4" s="23" t="s">
        <v>251</v>
      </c>
      <c r="D4" s="23" t="s">
        <v>11</v>
      </c>
      <c r="E4" s="42">
        <v>0.2</v>
      </c>
      <c r="F4" s="23" t="s">
        <v>131</v>
      </c>
      <c r="G4" s="23">
        <v>50</v>
      </c>
      <c r="H4" s="23">
        <v>0</v>
      </c>
      <c r="I4" s="23">
        <f t="shared" ref="I4:I5" si="0">G4*H4</f>
        <v>0</v>
      </c>
      <c r="J4" s="24">
        <v>0.08</v>
      </c>
      <c r="K4" s="19">
        <f t="shared" ref="K4:K5" si="1">I4*J4</f>
        <v>0</v>
      </c>
      <c r="L4" s="19">
        <f t="shared" ref="L4:L5" si="2">I4+K4</f>
        <v>0</v>
      </c>
      <c r="M4" s="23"/>
      <c r="N4" s="23"/>
    </row>
    <row r="5" spans="1:14" ht="30" x14ac:dyDescent="0.25">
      <c r="A5" s="23">
        <v>3</v>
      </c>
      <c r="B5" s="23" t="s">
        <v>252</v>
      </c>
      <c r="C5" s="17" t="s">
        <v>253</v>
      </c>
      <c r="D5" s="23" t="s">
        <v>11</v>
      </c>
      <c r="E5" s="23"/>
      <c r="F5" s="23" t="s">
        <v>247</v>
      </c>
      <c r="G5" s="23">
        <v>80</v>
      </c>
      <c r="H5" s="23">
        <v>0</v>
      </c>
      <c r="I5" s="23">
        <f t="shared" si="0"/>
        <v>0</v>
      </c>
      <c r="J5" s="24">
        <v>0.08</v>
      </c>
      <c r="K5" s="19">
        <f t="shared" si="1"/>
        <v>0</v>
      </c>
      <c r="L5" s="19">
        <f t="shared" si="2"/>
        <v>0</v>
      </c>
      <c r="M5" s="23"/>
      <c r="N5" s="23"/>
    </row>
    <row r="6" spans="1:14" s="12" customFormat="1" x14ac:dyDescent="0.25">
      <c r="A6" s="61" t="s">
        <v>328</v>
      </c>
      <c r="B6" s="61"/>
      <c r="C6" s="61"/>
      <c r="D6" s="61"/>
      <c r="E6" s="61"/>
      <c r="F6" s="61"/>
      <c r="G6" s="61"/>
      <c r="H6" s="61"/>
      <c r="I6" s="25">
        <f>SUM(I3:I5)</f>
        <v>0</v>
      </c>
      <c r="J6" s="25"/>
      <c r="K6" s="25">
        <f t="shared" ref="K6:L6" si="3">SUM(K3:K5)</f>
        <v>0</v>
      </c>
      <c r="L6" s="25">
        <f t="shared" si="3"/>
        <v>0</v>
      </c>
      <c r="M6" s="23"/>
      <c r="N6" s="23"/>
    </row>
    <row r="7" spans="1:14" x14ac:dyDescent="0.25">
      <c r="A7" s="12"/>
      <c r="B7" s="12" t="s">
        <v>254</v>
      </c>
      <c r="C7" s="12"/>
      <c r="D7" s="12"/>
      <c r="E7" s="12"/>
      <c r="F7" s="12"/>
      <c r="G7" s="12"/>
      <c r="H7" s="12"/>
      <c r="I7" s="12"/>
      <c r="J7" s="12"/>
    </row>
    <row r="8" spans="1:14" x14ac:dyDescent="0.25">
      <c r="A8" s="12"/>
      <c r="B8" s="12"/>
      <c r="C8" s="12"/>
      <c r="D8" s="12"/>
      <c r="E8" s="12"/>
      <c r="F8" s="12"/>
      <c r="G8" s="12"/>
      <c r="H8" s="12"/>
      <c r="I8" s="12"/>
      <c r="J8" s="12"/>
    </row>
    <row r="9" spans="1:14" x14ac:dyDescent="0.25">
      <c r="A9" s="12"/>
      <c r="B9" s="64" t="s">
        <v>21</v>
      </c>
      <c r="C9" s="64"/>
      <c r="D9" s="64"/>
      <c r="E9" s="64"/>
      <c r="F9" s="64"/>
      <c r="G9" s="64"/>
      <c r="H9" s="64"/>
      <c r="I9" s="12"/>
      <c r="J9" s="12"/>
    </row>
    <row r="10" spans="1:14" x14ac:dyDescent="0.25">
      <c r="A10" s="12"/>
      <c r="B10" s="12"/>
      <c r="C10" s="12"/>
      <c r="D10" s="12"/>
      <c r="E10" s="12"/>
      <c r="F10" s="12"/>
      <c r="G10" s="12"/>
      <c r="H10" s="12"/>
      <c r="I10" s="12"/>
      <c r="J10" s="12"/>
    </row>
    <row r="11" spans="1:14" x14ac:dyDescent="0.25">
      <c r="A11" s="12"/>
      <c r="B11" s="12"/>
      <c r="C11" s="12"/>
      <c r="D11" s="12"/>
      <c r="E11" s="12"/>
      <c r="F11" s="12"/>
      <c r="G11" s="12"/>
      <c r="H11" s="12"/>
      <c r="I11" s="12"/>
      <c r="J11" s="12"/>
    </row>
    <row r="12" spans="1:14" x14ac:dyDescent="0.25">
      <c r="A12" s="12"/>
      <c r="B12" s="12"/>
      <c r="C12" s="12"/>
      <c r="D12" s="12"/>
      <c r="E12" s="12"/>
      <c r="F12" s="12"/>
      <c r="G12" s="12"/>
      <c r="H12" s="12"/>
      <c r="I12" s="12"/>
      <c r="J12" s="12"/>
    </row>
    <row r="13" spans="1:14" x14ac:dyDescent="0.25">
      <c r="A13" s="12"/>
      <c r="B13" s="12"/>
      <c r="C13" s="12"/>
      <c r="D13" s="12"/>
      <c r="E13" s="12"/>
      <c r="F13" s="12"/>
      <c r="G13" s="12"/>
      <c r="H13" s="12"/>
      <c r="I13" s="12"/>
      <c r="J13" s="12"/>
    </row>
  </sheetData>
  <mergeCells count="3">
    <mergeCell ref="A1:C1"/>
    <mergeCell ref="B9:H9"/>
    <mergeCell ref="A6:H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workbookViewId="0">
      <selection activeCell="B3" sqref="B3"/>
    </sheetView>
  </sheetViews>
  <sheetFormatPr defaultRowHeight="15" x14ac:dyDescent="0.25"/>
  <cols>
    <col min="2" max="2" width="44.85546875" customWidth="1"/>
    <col min="3" max="3" width="48.5703125" customWidth="1"/>
    <col min="5" max="5" width="14.85546875" customWidth="1"/>
    <col min="8" max="8" width="9.7109375" customWidth="1"/>
    <col min="11" max="11" width="9.85546875" customWidth="1"/>
    <col min="12" max="12" width="12.140625" customWidth="1"/>
    <col min="13" max="13" width="9.85546875" customWidth="1"/>
  </cols>
  <sheetData>
    <row r="1" spans="1:13" x14ac:dyDescent="0.25">
      <c r="A1" s="62" t="s">
        <v>316</v>
      </c>
      <c r="B1" s="62"/>
      <c r="C1" s="62"/>
      <c r="D1" s="12"/>
      <c r="E1" s="12"/>
      <c r="F1" s="12"/>
      <c r="G1" s="12"/>
      <c r="H1" s="12"/>
      <c r="I1" s="12"/>
    </row>
    <row r="2" spans="1:13" ht="45" x14ac:dyDescent="0.25">
      <c r="A2" s="34" t="s">
        <v>0</v>
      </c>
      <c r="B2" s="34" t="s">
        <v>1</v>
      </c>
      <c r="C2" s="33" t="s">
        <v>2</v>
      </c>
      <c r="D2" s="32" t="s">
        <v>3</v>
      </c>
      <c r="E2" s="32" t="s">
        <v>5</v>
      </c>
      <c r="F2" s="32" t="s">
        <v>6</v>
      </c>
      <c r="G2" s="32" t="s">
        <v>7</v>
      </c>
      <c r="H2" s="32" t="s">
        <v>8</v>
      </c>
      <c r="I2" s="33" t="s">
        <v>323</v>
      </c>
      <c r="J2" s="34" t="s">
        <v>324</v>
      </c>
      <c r="K2" s="33" t="s">
        <v>325</v>
      </c>
      <c r="L2" s="35" t="s">
        <v>326</v>
      </c>
      <c r="M2" s="33" t="s">
        <v>327</v>
      </c>
    </row>
    <row r="3" spans="1:13" ht="120" x14ac:dyDescent="0.25">
      <c r="A3" s="41">
        <v>1</v>
      </c>
      <c r="B3" s="40" t="s">
        <v>257</v>
      </c>
      <c r="C3" s="39" t="s">
        <v>258</v>
      </c>
      <c r="D3" s="39" t="s">
        <v>11</v>
      </c>
      <c r="E3" s="40" t="s">
        <v>256</v>
      </c>
      <c r="F3" s="39">
        <v>20</v>
      </c>
      <c r="G3" s="39">
        <v>0</v>
      </c>
      <c r="H3" s="39">
        <f>F3*G3</f>
        <v>0</v>
      </c>
      <c r="I3" s="24">
        <v>0.08</v>
      </c>
      <c r="J3" s="19">
        <f>H3*I3</f>
        <v>0</v>
      </c>
      <c r="K3" s="19">
        <f>H3+J3</f>
        <v>0</v>
      </c>
      <c r="L3" s="29"/>
      <c r="M3" s="18"/>
    </row>
    <row r="4" spans="1:13" ht="45" x14ac:dyDescent="0.25">
      <c r="A4" s="23">
        <v>2</v>
      </c>
      <c r="B4" s="17" t="s">
        <v>259</v>
      </c>
      <c r="C4" s="23" t="s">
        <v>260</v>
      </c>
      <c r="D4" s="23" t="s">
        <v>11</v>
      </c>
      <c r="E4" s="23" t="s">
        <v>261</v>
      </c>
      <c r="F4" s="23">
        <v>2</v>
      </c>
      <c r="G4" s="23">
        <v>0</v>
      </c>
      <c r="H4" s="39">
        <f t="shared" ref="H4:H6" si="0">F4*G4</f>
        <v>0</v>
      </c>
      <c r="I4" s="24">
        <v>0.08</v>
      </c>
      <c r="J4" s="19">
        <f t="shared" ref="J4:J6" si="1">H4*I4</f>
        <v>0</v>
      </c>
      <c r="K4" s="19">
        <f t="shared" ref="K4:K6" si="2">H4+J4</f>
        <v>0</v>
      </c>
    </row>
    <row r="5" spans="1:13" ht="45" x14ac:dyDescent="0.25">
      <c r="A5" s="23">
        <v>3</v>
      </c>
      <c r="B5" s="17" t="s">
        <v>262</v>
      </c>
      <c r="C5" s="23" t="s">
        <v>263</v>
      </c>
      <c r="D5" s="23" t="s">
        <v>11</v>
      </c>
      <c r="E5" s="23" t="s">
        <v>264</v>
      </c>
      <c r="F5" s="23">
        <v>1</v>
      </c>
      <c r="G5" s="23">
        <v>0</v>
      </c>
      <c r="H5" s="39">
        <f t="shared" si="0"/>
        <v>0</v>
      </c>
      <c r="I5" s="24">
        <v>0.08</v>
      </c>
      <c r="J5" s="19">
        <f t="shared" si="1"/>
        <v>0</v>
      </c>
      <c r="K5" s="19">
        <f t="shared" si="2"/>
        <v>0</v>
      </c>
    </row>
    <row r="6" spans="1:13" ht="45" x14ac:dyDescent="0.25">
      <c r="A6" s="23">
        <v>4</v>
      </c>
      <c r="B6" s="17" t="s">
        <v>265</v>
      </c>
      <c r="C6" s="23" t="s">
        <v>266</v>
      </c>
      <c r="D6" s="23" t="s">
        <v>11</v>
      </c>
      <c r="E6" s="23" t="s">
        <v>36</v>
      </c>
      <c r="F6" s="23">
        <v>2</v>
      </c>
      <c r="G6" s="23">
        <v>0</v>
      </c>
      <c r="H6" s="39">
        <f t="shared" si="0"/>
        <v>0</v>
      </c>
      <c r="I6" s="24">
        <v>0.08</v>
      </c>
      <c r="J6" s="19">
        <f t="shared" si="1"/>
        <v>0</v>
      </c>
      <c r="K6" s="19">
        <f t="shared" si="2"/>
        <v>0</v>
      </c>
    </row>
    <row r="7" spans="1:13" x14ac:dyDescent="0.25">
      <c r="A7" s="61" t="s">
        <v>328</v>
      </c>
      <c r="B7" s="61"/>
      <c r="C7" s="61"/>
      <c r="D7" s="61"/>
      <c r="E7" s="61"/>
      <c r="F7" s="61"/>
      <c r="G7" s="61"/>
      <c r="H7" s="52">
        <f>SUM(H3:H6)</f>
        <v>0</v>
      </c>
      <c r="I7" s="52"/>
      <c r="J7" s="52">
        <f t="shared" ref="J7:K7" si="3">SUM(J3:J6)</f>
        <v>0</v>
      </c>
      <c r="K7" s="52">
        <f t="shared" si="3"/>
        <v>0</v>
      </c>
    </row>
    <row r="8" spans="1:13" ht="14.45" x14ac:dyDescent="0.3">
      <c r="A8" s="12"/>
      <c r="B8" s="12"/>
      <c r="C8" s="12"/>
      <c r="D8" s="12"/>
      <c r="E8" s="12"/>
      <c r="F8" s="12"/>
      <c r="G8" s="12"/>
      <c r="H8" s="12"/>
      <c r="I8" s="12"/>
    </row>
    <row r="9" spans="1:13" x14ac:dyDescent="0.25">
      <c r="A9" s="12"/>
      <c r="B9" s="12" t="s">
        <v>267</v>
      </c>
      <c r="C9" s="12"/>
      <c r="D9" s="12"/>
      <c r="E9" s="12"/>
      <c r="F9" s="12"/>
      <c r="G9" s="12"/>
      <c r="H9" s="12"/>
      <c r="I9" s="12"/>
    </row>
    <row r="10" spans="1:13" x14ac:dyDescent="0.25">
      <c r="A10" s="12"/>
      <c r="B10" s="12"/>
      <c r="C10" s="12"/>
      <c r="D10" s="12"/>
      <c r="E10" s="12"/>
      <c r="F10" s="12"/>
      <c r="G10" s="12"/>
      <c r="H10" s="12"/>
      <c r="I10" s="12"/>
    </row>
  </sheetData>
  <mergeCells count="2">
    <mergeCell ref="A1:C1"/>
    <mergeCell ref="A7:G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"/>
  <sheetViews>
    <sheetView workbookViewId="0">
      <selection activeCell="F3" sqref="F3"/>
    </sheetView>
  </sheetViews>
  <sheetFormatPr defaultRowHeight="15" x14ac:dyDescent="0.25"/>
  <cols>
    <col min="1" max="1" width="8.7109375" customWidth="1"/>
    <col min="2" max="2" width="29.7109375" customWidth="1"/>
    <col min="3" max="3" width="17" customWidth="1"/>
    <col min="5" max="5" width="12.7109375" customWidth="1"/>
    <col min="6" max="6" width="11.140625" customWidth="1"/>
    <col min="9" max="9" width="9.5703125" customWidth="1"/>
    <col min="12" max="12" width="9.7109375" customWidth="1"/>
    <col min="13" max="13" width="11.28515625" customWidth="1"/>
    <col min="14" max="14" width="11.5703125" customWidth="1"/>
  </cols>
  <sheetData>
    <row r="1" spans="1:14" x14ac:dyDescent="0.25">
      <c r="A1" s="62" t="s">
        <v>377</v>
      </c>
      <c r="B1" s="62"/>
      <c r="C1" s="62"/>
      <c r="D1" s="12"/>
      <c r="E1" s="12"/>
      <c r="F1" s="12"/>
      <c r="G1" s="12"/>
      <c r="H1" s="12"/>
      <c r="I1" s="12"/>
      <c r="J1" s="12"/>
    </row>
    <row r="2" spans="1:14" ht="45" x14ac:dyDescent="0.25">
      <c r="A2" s="34" t="s">
        <v>223</v>
      </c>
      <c r="B2" s="33" t="s">
        <v>1</v>
      </c>
      <c r="C2" s="33" t="s">
        <v>2</v>
      </c>
      <c r="D2" s="32" t="s">
        <v>3</v>
      </c>
      <c r="E2" s="32" t="s">
        <v>4</v>
      </c>
      <c r="F2" s="32" t="s">
        <v>5</v>
      </c>
      <c r="G2" s="32" t="s">
        <v>6</v>
      </c>
      <c r="H2" s="32" t="s">
        <v>7</v>
      </c>
      <c r="I2" s="32" t="s">
        <v>8</v>
      </c>
      <c r="J2" s="33" t="s">
        <v>323</v>
      </c>
      <c r="K2" s="34" t="s">
        <v>324</v>
      </c>
      <c r="L2" s="33" t="s">
        <v>325</v>
      </c>
      <c r="M2" s="35" t="s">
        <v>326</v>
      </c>
      <c r="N2" s="33" t="s">
        <v>327</v>
      </c>
    </row>
    <row r="3" spans="1:14" ht="14.45" x14ac:dyDescent="0.3">
      <c r="A3" s="23">
        <v>1</v>
      </c>
      <c r="B3" s="23" t="s">
        <v>271</v>
      </c>
      <c r="C3" s="23" t="s">
        <v>272</v>
      </c>
      <c r="D3" s="23" t="s">
        <v>11</v>
      </c>
      <c r="E3" s="23" t="s">
        <v>273</v>
      </c>
      <c r="F3" s="23" t="s">
        <v>99</v>
      </c>
      <c r="G3" s="41">
        <v>7</v>
      </c>
      <c r="H3" s="45">
        <v>0</v>
      </c>
      <c r="I3" s="23">
        <f>G3*H3</f>
        <v>0</v>
      </c>
      <c r="J3" s="24">
        <v>0.08</v>
      </c>
      <c r="K3" s="19">
        <f>I3*J3</f>
        <v>0</v>
      </c>
      <c r="L3" s="19">
        <f>I3+K3</f>
        <v>0</v>
      </c>
      <c r="M3" s="29"/>
      <c r="N3" s="18"/>
    </row>
    <row r="4" spans="1:14" ht="14.45" x14ac:dyDescent="0.3">
      <c r="A4" s="23">
        <v>2</v>
      </c>
      <c r="B4" s="23" t="s">
        <v>274</v>
      </c>
      <c r="C4" s="23" t="s">
        <v>275</v>
      </c>
      <c r="D4" s="23" t="s">
        <v>39</v>
      </c>
      <c r="E4" s="23" t="s">
        <v>276</v>
      </c>
      <c r="F4" s="23" t="s">
        <v>277</v>
      </c>
      <c r="G4" s="41">
        <v>5</v>
      </c>
      <c r="H4" s="45">
        <v>0</v>
      </c>
      <c r="I4" s="23">
        <f>G4*H4</f>
        <v>0</v>
      </c>
      <c r="J4" s="24">
        <v>0.08</v>
      </c>
      <c r="K4" s="19">
        <f>I4*J4</f>
        <v>0</v>
      </c>
      <c r="L4" s="19">
        <f>I4+K4</f>
        <v>0</v>
      </c>
    </row>
    <row r="5" spans="1:14" ht="14.45" x14ac:dyDescent="0.3">
      <c r="A5" s="61" t="s">
        <v>328</v>
      </c>
      <c r="B5" s="61"/>
      <c r="C5" s="61"/>
      <c r="D5" s="61"/>
      <c r="E5" s="61"/>
      <c r="F5" s="61"/>
      <c r="G5" s="61"/>
      <c r="H5" s="61"/>
      <c r="I5" s="20">
        <f>SUM(I3:I4)</f>
        <v>0</v>
      </c>
      <c r="J5" s="20"/>
      <c r="K5" s="20">
        <f t="shared" ref="K5:L5" si="0">SUM(K3:K4)</f>
        <v>0</v>
      </c>
      <c r="L5" s="20">
        <f t="shared" si="0"/>
        <v>0</v>
      </c>
    </row>
    <row r="6" spans="1:14" ht="14.45" x14ac:dyDescent="0.3">
      <c r="A6" s="12"/>
      <c r="B6" s="12"/>
      <c r="C6" s="12"/>
      <c r="D6" s="12"/>
      <c r="E6" s="12"/>
      <c r="F6" s="12"/>
      <c r="G6" s="12"/>
      <c r="H6" s="12"/>
      <c r="I6" s="12"/>
      <c r="J6" s="12"/>
    </row>
    <row r="7" spans="1:14" x14ac:dyDescent="0.25">
      <c r="A7" s="12"/>
      <c r="B7" s="12"/>
      <c r="C7" s="12"/>
      <c r="D7" s="12"/>
      <c r="E7" s="12"/>
      <c r="F7" s="12"/>
      <c r="G7" s="12"/>
      <c r="H7" s="12"/>
      <c r="I7" s="12"/>
      <c r="J7" s="12"/>
    </row>
  </sheetData>
  <mergeCells count="2">
    <mergeCell ref="A1:C1"/>
    <mergeCell ref="A5:H5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"/>
  <sheetViews>
    <sheetView workbookViewId="0">
      <selection activeCell="E3" sqref="E3"/>
    </sheetView>
  </sheetViews>
  <sheetFormatPr defaultRowHeight="15" x14ac:dyDescent="0.25"/>
  <cols>
    <col min="2" max="2" width="20.42578125" customWidth="1"/>
    <col min="3" max="3" width="22.42578125" customWidth="1"/>
    <col min="5" max="5" width="15.140625" customWidth="1"/>
    <col min="6" max="6" width="10" customWidth="1"/>
    <col min="9" max="9" width="9.7109375" customWidth="1"/>
    <col min="12" max="12" width="10.140625" customWidth="1"/>
    <col min="13" max="13" width="11.7109375" customWidth="1"/>
    <col min="14" max="14" width="9.85546875" customWidth="1"/>
  </cols>
  <sheetData>
    <row r="1" spans="1:14" ht="14.45" x14ac:dyDescent="0.3">
      <c r="A1" s="62" t="s">
        <v>315</v>
      </c>
      <c r="B1" s="62"/>
      <c r="C1" s="62"/>
      <c r="D1" s="12"/>
      <c r="E1" s="12"/>
      <c r="F1" s="12"/>
      <c r="G1" s="12"/>
      <c r="H1" s="12"/>
      <c r="I1" s="12"/>
    </row>
    <row r="2" spans="1:14" ht="45" x14ac:dyDescent="0.25">
      <c r="A2" s="34" t="s">
        <v>0</v>
      </c>
      <c r="B2" s="33" t="s">
        <v>1</v>
      </c>
      <c r="C2" s="33" t="s">
        <v>2</v>
      </c>
      <c r="D2" s="32" t="s">
        <v>3</v>
      </c>
      <c r="E2" s="32" t="s">
        <v>4</v>
      </c>
      <c r="F2" s="32" t="s">
        <v>5</v>
      </c>
      <c r="G2" s="32" t="s">
        <v>6</v>
      </c>
      <c r="H2" s="32" t="s">
        <v>7</v>
      </c>
      <c r="I2" s="32" t="s">
        <v>8</v>
      </c>
      <c r="J2" s="33" t="s">
        <v>323</v>
      </c>
      <c r="K2" s="34" t="s">
        <v>324</v>
      </c>
      <c r="L2" s="33" t="s">
        <v>325</v>
      </c>
      <c r="M2" s="35" t="s">
        <v>326</v>
      </c>
      <c r="N2" s="33" t="s">
        <v>327</v>
      </c>
    </row>
    <row r="3" spans="1:14" x14ac:dyDescent="0.25">
      <c r="A3" s="23">
        <v>1</v>
      </c>
      <c r="B3" s="23" t="s">
        <v>292</v>
      </c>
      <c r="C3" s="23" t="s">
        <v>293</v>
      </c>
      <c r="D3" s="23" t="s">
        <v>294</v>
      </c>
      <c r="E3" s="23" t="s">
        <v>295</v>
      </c>
      <c r="F3" s="23" t="s">
        <v>35</v>
      </c>
      <c r="G3" s="41">
        <v>25</v>
      </c>
      <c r="H3" s="41">
        <v>0</v>
      </c>
      <c r="I3" s="23">
        <f>G3*H3</f>
        <v>0</v>
      </c>
      <c r="J3" s="24">
        <v>0.08</v>
      </c>
      <c r="K3" s="19">
        <f>I3*J3</f>
        <v>0</v>
      </c>
      <c r="L3" s="19">
        <f>I3+K3</f>
        <v>0</v>
      </c>
      <c r="M3" s="29"/>
      <c r="N3" s="18"/>
    </row>
    <row r="4" spans="1:14" ht="14.45" x14ac:dyDescent="0.3">
      <c r="A4" s="61" t="s">
        <v>328</v>
      </c>
      <c r="B4" s="61"/>
      <c r="C4" s="61"/>
      <c r="D4" s="61"/>
      <c r="E4" s="61"/>
      <c r="F4" s="61"/>
      <c r="G4" s="61"/>
      <c r="H4" s="61"/>
      <c r="I4" s="25">
        <v>0</v>
      </c>
      <c r="J4" s="25"/>
      <c r="K4" s="25">
        <v>0</v>
      </c>
      <c r="L4" s="25">
        <v>0</v>
      </c>
    </row>
    <row r="5" spans="1:14" ht="14.45" x14ac:dyDescent="0.3">
      <c r="A5" s="12"/>
      <c r="B5" s="12"/>
      <c r="C5" s="12"/>
      <c r="D5" s="12"/>
      <c r="E5" s="12"/>
      <c r="F5" s="12"/>
      <c r="G5" s="12"/>
      <c r="H5" s="12"/>
      <c r="I5" s="12"/>
    </row>
  </sheetData>
  <mergeCells count="2">
    <mergeCell ref="A1:C1"/>
    <mergeCell ref="A4:H4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"/>
  <sheetViews>
    <sheetView workbookViewId="0">
      <selection activeCell="E6" sqref="E6"/>
    </sheetView>
  </sheetViews>
  <sheetFormatPr defaultRowHeight="15" x14ac:dyDescent="0.25"/>
  <cols>
    <col min="2" max="2" width="28.140625" customWidth="1"/>
    <col min="3" max="3" width="29.140625" customWidth="1"/>
    <col min="6" max="6" width="25.7109375" customWidth="1"/>
    <col min="9" max="9" width="10.140625" customWidth="1"/>
    <col min="12" max="12" width="10" customWidth="1"/>
    <col min="13" max="13" width="11.5703125" customWidth="1"/>
    <col min="14" max="14" width="9.85546875" customWidth="1"/>
  </cols>
  <sheetData>
    <row r="1" spans="1:14" ht="14.45" x14ac:dyDescent="0.3">
      <c r="A1" s="62" t="s">
        <v>314</v>
      </c>
      <c r="B1" s="62"/>
      <c r="C1" s="62"/>
      <c r="D1" s="9"/>
      <c r="E1" s="9"/>
      <c r="F1" s="9"/>
      <c r="G1" s="9"/>
      <c r="H1" s="9"/>
      <c r="I1" s="9"/>
    </row>
    <row r="2" spans="1:14" ht="45" x14ac:dyDescent="0.25">
      <c r="A2" s="34" t="s">
        <v>0</v>
      </c>
      <c r="B2" s="34" t="s">
        <v>1</v>
      </c>
      <c r="C2" s="33" t="s">
        <v>2</v>
      </c>
      <c r="D2" s="32" t="s">
        <v>3</v>
      </c>
      <c r="E2" s="32" t="s">
        <v>4</v>
      </c>
      <c r="F2" s="32" t="s">
        <v>5</v>
      </c>
      <c r="G2" s="32" t="s">
        <v>6</v>
      </c>
      <c r="H2" s="32" t="s">
        <v>7</v>
      </c>
      <c r="I2" s="32" t="s">
        <v>8</v>
      </c>
      <c r="J2" s="33" t="s">
        <v>323</v>
      </c>
      <c r="K2" s="34" t="s">
        <v>324</v>
      </c>
      <c r="L2" s="33" t="s">
        <v>325</v>
      </c>
      <c r="M2" s="33" t="s">
        <v>326</v>
      </c>
      <c r="N2" s="33" t="s">
        <v>327</v>
      </c>
    </row>
    <row r="3" spans="1:14" ht="14.45" x14ac:dyDescent="0.3">
      <c r="A3" s="23">
        <v>1</v>
      </c>
      <c r="B3" s="23" t="s">
        <v>121</v>
      </c>
      <c r="C3" s="23" t="s">
        <v>122</v>
      </c>
      <c r="D3" s="30" t="s">
        <v>39</v>
      </c>
      <c r="E3" s="30" t="s">
        <v>123</v>
      </c>
      <c r="F3" s="30" t="s">
        <v>41</v>
      </c>
      <c r="G3" s="45">
        <v>7</v>
      </c>
      <c r="H3" s="45">
        <v>0</v>
      </c>
      <c r="I3" s="30">
        <f>G3*H3</f>
        <v>0</v>
      </c>
      <c r="J3" s="24">
        <v>0.08</v>
      </c>
      <c r="K3" s="19">
        <f>I3*J3</f>
        <v>0</v>
      </c>
      <c r="L3" s="19">
        <f>I3+K3</f>
        <v>0</v>
      </c>
      <c r="M3" s="18"/>
      <c r="N3" s="18"/>
    </row>
    <row r="4" spans="1:14" ht="14.45" x14ac:dyDescent="0.3">
      <c r="A4" s="23">
        <v>2</v>
      </c>
      <c r="B4" s="23" t="s">
        <v>124</v>
      </c>
      <c r="C4" s="23" t="s">
        <v>255</v>
      </c>
      <c r="D4" s="30" t="s">
        <v>39</v>
      </c>
      <c r="E4" s="30" t="s">
        <v>125</v>
      </c>
      <c r="F4" s="30" t="s">
        <v>41</v>
      </c>
      <c r="G4" s="45">
        <v>2</v>
      </c>
      <c r="H4" s="45">
        <v>0</v>
      </c>
      <c r="I4" s="30">
        <f t="shared" ref="I4:I13" si="0">G4*H4</f>
        <v>0</v>
      </c>
      <c r="J4" s="24">
        <v>0.08</v>
      </c>
      <c r="K4" s="19">
        <f t="shared" ref="K4:K13" si="1">I4*J4</f>
        <v>0</v>
      </c>
      <c r="L4" s="19">
        <f t="shared" ref="L4:L13" si="2">I4+K4</f>
        <v>0</v>
      </c>
      <c r="M4" s="23"/>
      <c r="N4" s="23"/>
    </row>
    <row r="5" spans="1:14" ht="14.45" x14ac:dyDescent="0.3">
      <c r="A5" s="23">
        <v>3</v>
      </c>
      <c r="B5" s="23" t="s">
        <v>126</v>
      </c>
      <c r="C5" s="23" t="s">
        <v>127</v>
      </c>
      <c r="D5" s="23" t="s">
        <v>39</v>
      </c>
      <c r="E5" s="23" t="s">
        <v>47</v>
      </c>
      <c r="F5" s="23" t="s">
        <v>106</v>
      </c>
      <c r="G5" s="41">
        <v>5</v>
      </c>
      <c r="H5" s="45">
        <v>0</v>
      </c>
      <c r="I5" s="30">
        <f t="shared" si="0"/>
        <v>0</v>
      </c>
      <c r="J5" s="24">
        <v>0.08</v>
      </c>
      <c r="K5" s="19">
        <f t="shared" si="1"/>
        <v>0</v>
      </c>
      <c r="L5" s="19">
        <f t="shared" si="2"/>
        <v>0</v>
      </c>
      <c r="M5" s="23"/>
      <c r="N5" s="23"/>
    </row>
    <row r="6" spans="1:14" x14ac:dyDescent="0.25">
      <c r="A6" s="23">
        <v>4</v>
      </c>
      <c r="B6" s="23" t="s">
        <v>128</v>
      </c>
      <c r="C6" s="23" t="s">
        <v>129</v>
      </c>
      <c r="D6" s="23" t="s">
        <v>103</v>
      </c>
      <c r="E6" s="23"/>
      <c r="F6" s="23" t="s">
        <v>130</v>
      </c>
      <c r="G6" s="41">
        <v>2</v>
      </c>
      <c r="H6" s="45">
        <v>0</v>
      </c>
      <c r="I6" s="30">
        <f t="shared" si="0"/>
        <v>0</v>
      </c>
      <c r="J6" s="24">
        <v>0.08</v>
      </c>
      <c r="K6" s="19">
        <f t="shared" si="1"/>
        <v>0</v>
      </c>
      <c r="L6" s="19">
        <f t="shared" si="2"/>
        <v>0</v>
      </c>
      <c r="M6" s="23"/>
      <c r="N6" s="23"/>
    </row>
    <row r="7" spans="1:14" ht="14.45" x14ac:dyDescent="0.3">
      <c r="A7" s="23">
        <v>5</v>
      </c>
      <c r="B7" s="23" t="s">
        <v>133</v>
      </c>
      <c r="C7" s="23" t="s">
        <v>134</v>
      </c>
      <c r="D7" s="23" t="s">
        <v>43</v>
      </c>
      <c r="E7" s="23" t="s">
        <v>65</v>
      </c>
      <c r="F7" s="23" t="s">
        <v>135</v>
      </c>
      <c r="G7" s="41">
        <v>3</v>
      </c>
      <c r="H7" s="45">
        <v>0</v>
      </c>
      <c r="I7" s="30">
        <f t="shared" si="0"/>
        <v>0</v>
      </c>
      <c r="J7" s="24">
        <v>0.08</v>
      </c>
      <c r="K7" s="19">
        <f t="shared" si="1"/>
        <v>0</v>
      </c>
      <c r="L7" s="19">
        <f t="shared" si="2"/>
        <v>0</v>
      </c>
      <c r="M7" s="23"/>
      <c r="N7" s="23"/>
    </row>
    <row r="8" spans="1:14" ht="14.45" x14ac:dyDescent="0.3">
      <c r="A8" s="23">
        <v>6</v>
      </c>
      <c r="B8" s="23" t="s">
        <v>136</v>
      </c>
      <c r="C8" s="23" t="s">
        <v>137</v>
      </c>
      <c r="D8" s="23" t="s">
        <v>39</v>
      </c>
      <c r="E8" s="23" t="s">
        <v>65</v>
      </c>
      <c r="F8" s="23" t="s">
        <v>41</v>
      </c>
      <c r="G8" s="41">
        <v>4</v>
      </c>
      <c r="H8" s="45">
        <v>0</v>
      </c>
      <c r="I8" s="30">
        <f t="shared" si="0"/>
        <v>0</v>
      </c>
      <c r="J8" s="24">
        <v>0.08</v>
      </c>
      <c r="K8" s="19">
        <f t="shared" si="1"/>
        <v>0</v>
      </c>
      <c r="L8" s="19">
        <f t="shared" si="2"/>
        <v>0</v>
      </c>
      <c r="M8" s="23"/>
      <c r="N8" s="23"/>
    </row>
    <row r="9" spans="1:14" ht="14.45" x14ac:dyDescent="0.3">
      <c r="A9" s="23">
        <v>7</v>
      </c>
      <c r="B9" s="23" t="s">
        <v>138</v>
      </c>
      <c r="C9" s="23" t="s">
        <v>139</v>
      </c>
      <c r="D9" s="23" t="s">
        <v>39</v>
      </c>
      <c r="E9" s="23" t="s">
        <v>140</v>
      </c>
      <c r="F9" s="23" t="s">
        <v>106</v>
      </c>
      <c r="G9" s="41">
        <v>5</v>
      </c>
      <c r="H9" s="45">
        <v>0</v>
      </c>
      <c r="I9" s="30">
        <f t="shared" si="0"/>
        <v>0</v>
      </c>
      <c r="J9" s="24">
        <v>0.08</v>
      </c>
      <c r="K9" s="19">
        <f t="shared" si="1"/>
        <v>0</v>
      </c>
      <c r="L9" s="19">
        <f t="shared" si="2"/>
        <v>0</v>
      </c>
      <c r="M9" s="23"/>
      <c r="N9" s="23"/>
    </row>
    <row r="10" spans="1:14" ht="14.45" x14ac:dyDescent="0.3">
      <c r="A10" s="23">
        <v>8</v>
      </c>
      <c r="B10" s="23" t="s">
        <v>141</v>
      </c>
      <c r="C10" s="23" t="s">
        <v>142</v>
      </c>
      <c r="D10" s="23" t="s">
        <v>39</v>
      </c>
      <c r="E10" s="23" t="s">
        <v>56</v>
      </c>
      <c r="F10" s="23" t="s">
        <v>50</v>
      </c>
      <c r="G10" s="41">
        <v>4</v>
      </c>
      <c r="H10" s="45">
        <v>0</v>
      </c>
      <c r="I10" s="30">
        <f t="shared" si="0"/>
        <v>0</v>
      </c>
      <c r="J10" s="24">
        <v>0.08</v>
      </c>
      <c r="K10" s="19">
        <f t="shared" si="1"/>
        <v>0</v>
      </c>
      <c r="L10" s="19">
        <f t="shared" si="2"/>
        <v>0</v>
      </c>
      <c r="M10" s="23"/>
      <c r="N10" s="23"/>
    </row>
    <row r="11" spans="1:14" x14ac:dyDescent="0.25">
      <c r="A11" s="23">
        <v>9</v>
      </c>
      <c r="B11" s="23" t="s">
        <v>144</v>
      </c>
      <c r="C11" s="23" t="s">
        <v>145</v>
      </c>
      <c r="D11" s="23" t="s">
        <v>103</v>
      </c>
      <c r="E11" s="23" t="s">
        <v>51</v>
      </c>
      <c r="F11" s="23" t="s">
        <v>146</v>
      </c>
      <c r="G11" s="41">
        <v>5</v>
      </c>
      <c r="H11" s="45">
        <v>0</v>
      </c>
      <c r="I11" s="30">
        <f t="shared" si="0"/>
        <v>0</v>
      </c>
      <c r="J11" s="24">
        <v>0.08</v>
      </c>
      <c r="K11" s="19">
        <f t="shared" si="1"/>
        <v>0</v>
      </c>
      <c r="L11" s="19">
        <f t="shared" si="2"/>
        <v>0</v>
      </c>
      <c r="M11" s="23"/>
      <c r="N11" s="23"/>
    </row>
    <row r="12" spans="1:14" x14ac:dyDescent="0.25">
      <c r="A12" s="23">
        <v>10</v>
      </c>
      <c r="B12" s="23" t="s">
        <v>144</v>
      </c>
      <c r="C12" s="23" t="s">
        <v>145</v>
      </c>
      <c r="D12" s="23" t="s">
        <v>103</v>
      </c>
      <c r="E12" s="23" t="s">
        <v>65</v>
      </c>
      <c r="F12" s="23" t="s">
        <v>146</v>
      </c>
      <c r="G12" s="41">
        <v>4</v>
      </c>
      <c r="H12" s="45">
        <v>0</v>
      </c>
      <c r="I12" s="30">
        <f t="shared" si="0"/>
        <v>0</v>
      </c>
      <c r="J12" s="24">
        <v>0.08</v>
      </c>
      <c r="K12" s="19">
        <f t="shared" si="1"/>
        <v>0</v>
      </c>
      <c r="L12" s="19">
        <f t="shared" si="2"/>
        <v>0</v>
      </c>
      <c r="M12" s="23"/>
      <c r="N12" s="23"/>
    </row>
    <row r="13" spans="1:14" ht="14.45" x14ac:dyDescent="0.3">
      <c r="A13" s="23">
        <v>11</v>
      </c>
      <c r="B13" s="23" t="s">
        <v>147</v>
      </c>
      <c r="C13" s="23" t="s">
        <v>148</v>
      </c>
      <c r="D13" s="23" t="s">
        <v>39</v>
      </c>
      <c r="E13" s="23" t="s">
        <v>40</v>
      </c>
      <c r="F13" s="23" t="s">
        <v>149</v>
      </c>
      <c r="G13" s="41">
        <v>5</v>
      </c>
      <c r="H13" s="45">
        <v>0</v>
      </c>
      <c r="I13" s="30">
        <f t="shared" si="0"/>
        <v>0</v>
      </c>
      <c r="J13" s="24">
        <v>0.08</v>
      </c>
      <c r="K13" s="19">
        <f t="shared" si="1"/>
        <v>0</v>
      </c>
      <c r="L13" s="19">
        <f t="shared" si="2"/>
        <v>0</v>
      </c>
      <c r="M13" s="23"/>
      <c r="N13" s="23"/>
    </row>
    <row r="14" spans="1:14" ht="14.45" x14ac:dyDescent="0.3">
      <c r="A14" s="61" t="s">
        <v>328</v>
      </c>
      <c r="B14" s="63"/>
      <c r="C14" s="63"/>
      <c r="D14" s="63"/>
      <c r="E14" s="63"/>
      <c r="F14" s="63"/>
      <c r="G14" s="63"/>
      <c r="H14" s="63"/>
      <c r="I14" s="25">
        <f>SUM(I3:I13)</f>
        <v>0</v>
      </c>
      <c r="J14" s="25"/>
      <c r="K14" s="25">
        <f t="shared" ref="K14:L14" si="3">SUM(K3:K13)</f>
        <v>0</v>
      </c>
      <c r="L14" s="25">
        <f t="shared" si="3"/>
        <v>0</v>
      </c>
      <c r="M14" s="23"/>
      <c r="N14" s="23"/>
    </row>
    <row r="15" spans="1:14" x14ac:dyDescent="0.25">
      <c r="A15" s="9"/>
      <c r="B15" s="9" t="s">
        <v>21</v>
      </c>
      <c r="C15" s="9"/>
      <c r="D15" s="9"/>
      <c r="E15" s="9"/>
      <c r="F15" s="9"/>
      <c r="G15" s="10"/>
      <c r="H15" s="10"/>
      <c r="I15" s="8"/>
    </row>
  </sheetData>
  <mergeCells count="2">
    <mergeCell ref="A1:C1"/>
    <mergeCell ref="A14:H14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"/>
  <sheetViews>
    <sheetView workbookViewId="0">
      <selection activeCell="E10" sqref="E10"/>
    </sheetView>
  </sheetViews>
  <sheetFormatPr defaultRowHeight="15" x14ac:dyDescent="0.25"/>
  <cols>
    <col min="2" max="2" width="35.140625" customWidth="1"/>
    <col min="3" max="3" width="25" customWidth="1"/>
    <col min="4" max="4" width="23.85546875" customWidth="1"/>
    <col min="5" max="5" width="30.28515625" customWidth="1"/>
    <col min="6" max="6" width="22.140625" customWidth="1"/>
    <col min="9" max="9" width="9.42578125" customWidth="1"/>
    <col min="12" max="12" width="9.7109375" customWidth="1"/>
    <col min="13" max="13" width="10.7109375" customWidth="1"/>
    <col min="14" max="14" width="10.140625" customWidth="1"/>
  </cols>
  <sheetData>
    <row r="1" spans="1:14" ht="14.45" x14ac:dyDescent="0.3">
      <c r="A1" s="62" t="s">
        <v>306</v>
      </c>
      <c r="B1" s="62"/>
      <c r="C1" s="62"/>
      <c r="D1" s="11"/>
      <c r="E1" s="11"/>
      <c r="F1" s="11"/>
      <c r="G1" s="11"/>
      <c r="H1" s="11"/>
      <c r="I1" s="11"/>
    </row>
    <row r="2" spans="1:14" ht="45" x14ac:dyDescent="0.25">
      <c r="A2" s="34" t="s">
        <v>0</v>
      </c>
      <c r="B2" s="34" t="s">
        <v>1</v>
      </c>
      <c r="C2" s="33" t="s">
        <v>2</v>
      </c>
      <c r="D2" s="32" t="s">
        <v>3</v>
      </c>
      <c r="E2" s="32" t="s">
        <v>150</v>
      </c>
      <c r="F2" s="32" t="s">
        <v>5</v>
      </c>
      <c r="G2" s="32" t="s">
        <v>6</v>
      </c>
      <c r="H2" s="32" t="s">
        <v>7</v>
      </c>
      <c r="I2" s="32" t="s">
        <v>8</v>
      </c>
      <c r="J2" s="33" t="s">
        <v>323</v>
      </c>
      <c r="K2" s="34" t="s">
        <v>324</v>
      </c>
      <c r="L2" s="33" t="s">
        <v>325</v>
      </c>
      <c r="M2" s="33" t="s">
        <v>326</v>
      </c>
      <c r="N2" s="33" t="s">
        <v>327</v>
      </c>
    </row>
    <row r="3" spans="1:14" ht="30" x14ac:dyDescent="0.25">
      <c r="A3" s="23">
        <v>1</v>
      </c>
      <c r="B3" s="17" t="s">
        <v>153</v>
      </c>
      <c r="C3" s="17" t="s">
        <v>154</v>
      </c>
      <c r="D3" s="23" t="s">
        <v>151</v>
      </c>
      <c r="E3" s="23" t="s">
        <v>155</v>
      </c>
      <c r="F3" s="23" t="s">
        <v>152</v>
      </c>
      <c r="G3" s="30">
        <v>6</v>
      </c>
      <c r="H3" s="30">
        <v>0</v>
      </c>
      <c r="I3" s="23">
        <f>G3*H3</f>
        <v>0</v>
      </c>
      <c r="J3" s="24">
        <v>0.08</v>
      </c>
      <c r="K3" s="19">
        <f>I3*J3</f>
        <v>0</v>
      </c>
      <c r="L3" s="19">
        <f>I3+K3</f>
        <v>0</v>
      </c>
      <c r="M3" s="18"/>
      <c r="N3" s="18"/>
    </row>
    <row r="4" spans="1:14" ht="45" x14ac:dyDescent="0.25">
      <c r="A4" s="23">
        <v>2</v>
      </c>
      <c r="B4" s="17" t="s">
        <v>159</v>
      </c>
      <c r="C4" s="17" t="s">
        <v>156</v>
      </c>
      <c r="D4" s="23" t="s">
        <v>157</v>
      </c>
      <c r="E4" s="23" t="s">
        <v>160</v>
      </c>
      <c r="F4" s="23" t="s">
        <v>158</v>
      </c>
      <c r="G4" s="30">
        <v>50</v>
      </c>
      <c r="H4" s="30">
        <v>0</v>
      </c>
      <c r="I4" s="23">
        <f t="shared" ref="I4:I10" si="0">G4*H4</f>
        <v>0</v>
      </c>
      <c r="J4" s="24">
        <v>0.08</v>
      </c>
      <c r="K4" s="19">
        <f t="shared" ref="K4:K10" si="1">I4*J4</f>
        <v>0</v>
      </c>
      <c r="L4" s="19">
        <f t="shared" ref="L4:L10" si="2">I4+K4</f>
        <v>0</v>
      </c>
      <c r="M4" s="23"/>
      <c r="N4" s="23"/>
    </row>
    <row r="5" spans="1:14" x14ac:dyDescent="0.25">
      <c r="A5" s="23">
        <v>3</v>
      </c>
      <c r="B5" s="17" t="s">
        <v>162</v>
      </c>
      <c r="C5" s="17" t="s">
        <v>163</v>
      </c>
      <c r="D5" s="23" t="s">
        <v>164</v>
      </c>
      <c r="E5" s="23" t="s">
        <v>161</v>
      </c>
      <c r="F5" s="23" t="s">
        <v>152</v>
      </c>
      <c r="G5" s="49">
        <v>450</v>
      </c>
      <c r="H5" s="30">
        <v>0</v>
      </c>
      <c r="I5" s="23">
        <f t="shared" si="0"/>
        <v>0</v>
      </c>
      <c r="J5" s="24">
        <v>0.08</v>
      </c>
      <c r="K5" s="19">
        <f t="shared" si="1"/>
        <v>0</v>
      </c>
      <c r="L5" s="19">
        <f t="shared" si="2"/>
        <v>0</v>
      </c>
      <c r="M5" s="23"/>
      <c r="N5" s="23"/>
    </row>
    <row r="6" spans="1:14" x14ac:dyDescent="0.25">
      <c r="A6" s="23">
        <v>4</v>
      </c>
      <c r="B6" s="17" t="s">
        <v>165</v>
      </c>
      <c r="C6" s="17" t="s">
        <v>166</v>
      </c>
      <c r="D6" s="23"/>
      <c r="E6" s="23" t="s">
        <v>169</v>
      </c>
      <c r="F6" s="23" t="s">
        <v>167</v>
      </c>
      <c r="G6" s="49">
        <v>20</v>
      </c>
      <c r="H6" s="30">
        <v>0</v>
      </c>
      <c r="I6" s="23">
        <f t="shared" si="0"/>
        <v>0</v>
      </c>
      <c r="J6" s="24">
        <v>0.08</v>
      </c>
      <c r="K6" s="19">
        <f t="shared" si="1"/>
        <v>0</v>
      </c>
      <c r="L6" s="19">
        <f t="shared" si="2"/>
        <v>0</v>
      </c>
      <c r="M6" s="23"/>
      <c r="N6" s="23"/>
    </row>
    <row r="7" spans="1:14" ht="45" x14ac:dyDescent="0.25">
      <c r="A7" s="23">
        <v>5</v>
      </c>
      <c r="B7" s="17" t="s">
        <v>170</v>
      </c>
      <c r="C7" s="17" t="s">
        <v>171</v>
      </c>
      <c r="D7" s="23" t="s">
        <v>172</v>
      </c>
      <c r="E7" s="23" t="s">
        <v>168</v>
      </c>
      <c r="F7" s="23" t="s">
        <v>158</v>
      </c>
      <c r="G7" s="49">
        <v>70</v>
      </c>
      <c r="H7" s="30">
        <v>0</v>
      </c>
      <c r="I7" s="23">
        <f t="shared" si="0"/>
        <v>0</v>
      </c>
      <c r="J7" s="24">
        <v>0.08</v>
      </c>
      <c r="K7" s="19">
        <f t="shared" si="1"/>
        <v>0</v>
      </c>
      <c r="L7" s="19">
        <f t="shared" si="2"/>
        <v>0</v>
      </c>
      <c r="M7" s="23"/>
      <c r="N7" s="23"/>
    </row>
    <row r="8" spans="1:14" ht="45" x14ac:dyDescent="0.25">
      <c r="A8" s="23">
        <v>6</v>
      </c>
      <c r="B8" s="17" t="s">
        <v>170</v>
      </c>
      <c r="C8" s="17" t="s">
        <v>171</v>
      </c>
      <c r="D8" s="23" t="s">
        <v>172</v>
      </c>
      <c r="E8" s="23" t="s">
        <v>169</v>
      </c>
      <c r="F8" s="23" t="s">
        <v>158</v>
      </c>
      <c r="G8" s="49">
        <v>20</v>
      </c>
      <c r="H8" s="30">
        <v>0</v>
      </c>
      <c r="I8" s="23">
        <f t="shared" si="0"/>
        <v>0</v>
      </c>
      <c r="J8" s="24">
        <v>0.08</v>
      </c>
      <c r="K8" s="19">
        <f t="shared" si="1"/>
        <v>0</v>
      </c>
      <c r="L8" s="19">
        <f t="shared" si="2"/>
        <v>0</v>
      </c>
      <c r="M8" s="23"/>
      <c r="N8" s="23"/>
    </row>
    <row r="9" spans="1:14" ht="30" x14ac:dyDescent="0.25">
      <c r="A9" s="23">
        <v>7</v>
      </c>
      <c r="B9" s="17" t="s">
        <v>173</v>
      </c>
      <c r="C9" s="17" t="s">
        <v>174</v>
      </c>
      <c r="D9" s="23" t="s">
        <v>172</v>
      </c>
      <c r="E9" s="49">
        <v>8.5</v>
      </c>
      <c r="F9" s="23" t="s">
        <v>175</v>
      </c>
      <c r="G9" s="49">
        <v>300</v>
      </c>
      <c r="H9" s="30">
        <v>0</v>
      </c>
      <c r="I9" s="23">
        <f t="shared" si="0"/>
        <v>0</v>
      </c>
      <c r="J9" s="24">
        <v>0.08</v>
      </c>
      <c r="K9" s="19">
        <f t="shared" si="1"/>
        <v>0</v>
      </c>
      <c r="L9" s="19">
        <f t="shared" si="2"/>
        <v>0</v>
      </c>
      <c r="M9" s="23"/>
      <c r="N9" s="23"/>
    </row>
    <row r="10" spans="1:14" ht="30" x14ac:dyDescent="0.25">
      <c r="A10" s="23">
        <v>8</v>
      </c>
      <c r="B10" s="17" t="s">
        <v>176</v>
      </c>
      <c r="C10" s="17" t="s">
        <v>177</v>
      </c>
      <c r="D10" s="23" t="s">
        <v>178</v>
      </c>
      <c r="E10" s="23" t="s">
        <v>180</v>
      </c>
      <c r="F10" s="23" t="s">
        <v>179</v>
      </c>
      <c r="G10" s="49">
        <v>3</v>
      </c>
      <c r="H10" s="30">
        <v>0</v>
      </c>
      <c r="I10" s="23">
        <f t="shared" si="0"/>
        <v>0</v>
      </c>
      <c r="J10" s="24">
        <v>0.08</v>
      </c>
      <c r="K10" s="19">
        <f t="shared" si="1"/>
        <v>0</v>
      </c>
      <c r="L10" s="19">
        <f t="shared" si="2"/>
        <v>0</v>
      </c>
      <c r="M10" s="23"/>
      <c r="N10" s="23"/>
    </row>
    <row r="11" spans="1:14" x14ac:dyDescent="0.25">
      <c r="A11" s="61" t="s">
        <v>328</v>
      </c>
      <c r="B11" s="61"/>
      <c r="C11" s="61"/>
      <c r="D11" s="61"/>
      <c r="E11" s="61"/>
      <c r="F11" s="61"/>
      <c r="G11" s="61"/>
      <c r="H11" s="61"/>
      <c r="I11" s="20">
        <f>SUM(I3:I10)</f>
        <v>0</v>
      </c>
      <c r="J11" s="20"/>
      <c r="K11" s="20">
        <f t="shared" ref="K11:L11" si="3">SUM(K3:K10)</f>
        <v>0</v>
      </c>
      <c r="L11" s="20">
        <f t="shared" si="3"/>
        <v>0</v>
      </c>
      <c r="M11" s="23"/>
      <c r="N11" s="23"/>
    </row>
    <row r="13" spans="1:14" x14ac:dyDescent="0.25">
      <c r="A13" s="11"/>
      <c r="B13" s="11" t="s">
        <v>181</v>
      </c>
      <c r="C13" s="11"/>
      <c r="D13" s="11"/>
      <c r="E13" s="11"/>
      <c r="F13" s="11"/>
      <c r="G13" s="11"/>
      <c r="H13" s="11"/>
    </row>
    <row r="16" spans="1:14" x14ac:dyDescent="0.25">
      <c r="A16" s="11"/>
      <c r="B16" s="11" t="s">
        <v>182</v>
      </c>
      <c r="C16" s="11"/>
      <c r="D16" s="11"/>
      <c r="E16" s="11"/>
      <c r="F16" s="11"/>
      <c r="G16" s="11"/>
      <c r="H16" s="11"/>
    </row>
    <row r="17" spans="1:8" x14ac:dyDescent="0.25">
      <c r="A17" s="11"/>
      <c r="B17" s="11" t="s">
        <v>183</v>
      </c>
      <c r="C17" s="11"/>
      <c r="D17" s="11"/>
      <c r="E17" s="11"/>
      <c r="F17" s="11"/>
      <c r="G17" s="11"/>
      <c r="H17" s="11"/>
    </row>
  </sheetData>
  <mergeCells count="2">
    <mergeCell ref="A1:C1"/>
    <mergeCell ref="A11:H11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workbookViewId="0">
      <selection activeCell="C5" sqref="C5"/>
    </sheetView>
  </sheetViews>
  <sheetFormatPr defaultRowHeight="15" x14ac:dyDescent="0.25"/>
  <cols>
    <col min="2" max="2" width="41.85546875" customWidth="1"/>
    <col min="3" max="3" width="23.42578125" customWidth="1"/>
    <col min="4" max="4" width="10.28515625" customWidth="1"/>
    <col min="5" max="5" width="11.5703125" customWidth="1"/>
    <col min="6" max="6" width="11.140625" customWidth="1"/>
    <col min="9" max="9" width="9.7109375" customWidth="1"/>
    <col min="12" max="12" width="10.5703125" customWidth="1"/>
    <col min="13" max="13" width="12.28515625" customWidth="1"/>
    <col min="14" max="14" width="11.42578125" customWidth="1"/>
  </cols>
  <sheetData>
    <row r="1" spans="1:14" ht="14.45" x14ac:dyDescent="0.3">
      <c r="A1" s="62" t="s">
        <v>307</v>
      </c>
      <c r="B1" s="62"/>
      <c r="C1" s="62"/>
      <c r="D1" s="12"/>
      <c r="E1" s="12"/>
      <c r="F1" s="12"/>
      <c r="G1" s="12"/>
      <c r="H1" s="12"/>
      <c r="I1" s="12"/>
      <c r="J1" s="12"/>
    </row>
    <row r="2" spans="1:14" ht="45" x14ac:dyDescent="0.25">
      <c r="A2" s="34" t="s">
        <v>0</v>
      </c>
      <c r="B2" s="34" t="s">
        <v>1</v>
      </c>
      <c r="C2" s="33" t="s">
        <v>2</v>
      </c>
      <c r="D2" s="32" t="s">
        <v>3</v>
      </c>
      <c r="E2" s="32" t="s">
        <v>4</v>
      </c>
      <c r="F2" s="32" t="s">
        <v>5</v>
      </c>
      <c r="G2" s="32" t="s">
        <v>6</v>
      </c>
      <c r="H2" s="32" t="s">
        <v>7</v>
      </c>
      <c r="I2" s="32" t="s">
        <v>8</v>
      </c>
      <c r="J2" s="33" t="s">
        <v>323</v>
      </c>
      <c r="K2" s="34" t="s">
        <v>324</v>
      </c>
      <c r="L2" s="33" t="s">
        <v>325</v>
      </c>
      <c r="M2" s="33" t="s">
        <v>326</v>
      </c>
      <c r="N2" s="33" t="s">
        <v>327</v>
      </c>
    </row>
    <row r="3" spans="1:14" x14ac:dyDescent="0.25">
      <c r="A3" s="23">
        <v>1</v>
      </c>
      <c r="B3" s="23" t="s">
        <v>185</v>
      </c>
      <c r="C3" s="23" t="s">
        <v>208</v>
      </c>
      <c r="D3" s="23" t="s">
        <v>186</v>
      </c>
      <c r="E3" s="49" t="s">
        <v>187</v>
      </c>
      <c r="F3" s="23" t="s">
        <v>188</v>
      </c>
      <c r="G3" s="23">
        <v>40</v>
      </c>
      <c r="H3" s="23">
        <v>0</v>
      </c>
      <c r="I3" s="23">
        <f>G3*H3</f>
        <v>0</v>
      </c>
      <c r="J3" s="24">
        <v>0.08</v>
      </c>
      <c r="K3" s="19">
        <f>I3*J3</f>
        <v>0</v>
      </c>
      <c r="L3" s="19">
        <f>I3+K3</f>
        <v>0</v>
      </c>
      <c r="M3" s="18"/>
      <c r="N3" s="18"/>
    </row>
    <row r="4" spans="1:14" x14ac:dyDescent="0.25">
      <c r="A4" s="23">
        <v>2</v>
      </c>
      <c r="B4" s="23" t="s">
        <v>191</v>
      </c>
      <c r="C4" s="23" t="s">
        <v>192</v>
      </c>
      <c r="D4" s="23" t="s">
        <v>27</v>
      </c>
      <c r="E4" s="50">
        <v>0.03</v>
      </c>
      <c r="F4" s="23" t="s">
        <v>193</v>
      </c>
      <c r="G4" s="23">
        <v>140</v>
      </c>
      <c r="H4" s="23">
        <v>0</v>
      </c>
      <c r="I4" s="23">
        <f t="shared" ref="I4:I10" si="0">G4*H4</f>
        <v>0</v>
      </c>
      <c r="J4" s="24">
        <v>0.08</v>
      </c>
      <c r="K4" s="19">
        <f t="shared" ref="K4:K10" si="1">I4*J4</f>
        <v>0</v>
      </c>
      <c r="L4" s="19">
        <f t="shared" ref="L4:L10" si="2">I4+K4</f>
        <v>0</v>
      </c>
      <c r="M4" s="23"/>
      <c r="N4" s="23"/>
    </row>
    <row r="5" spans="1:14" x14ac:dyDescent="0.25">
      <c r="A5" s="23">
        <v>3</v>
      </c>
      <c r="B5" s="23" t="s">
        <v>196</v>
      </c>
      <c r="C5" s="23" t="s">
        <v>197</v>
      </c>
      <c r="D5" s="23" t="s">
        <v>195</v>
      </c>
      <c r="E5" s="49" t="s">
        <v>198</v>
      </c>
      <c r="F5" s="23" t="s">
        <v>199</v>
      </c>
      <c r="G5" s="23">
        <v>10</v>
      </c>
      <c r="H5" s="23">
        <v>0</v>
      </c>
      <c r="I5" s="23">
        <f t="shared" si="0"/>
        <v>0</v>
      </c>
      <c r="J5" s="24">
        <v>0.08</v>
      </c>
      <c r="K5" s="19">
        <f t="shared" si="1"/>
        <v>0</v>
      </c>
      <c r="L5" s="19">
        <f t="shared" si="2"/>
        <v>0</v>
      </c>
      <c r="M5" s="23"/>
      <c r="N5" s="23"/>
    </row>
    <row r="6" spans="1:14" x14ac:dyDescent="0.25">
      <c r="A6" s="23">
        <v>4</v>
      </c>
      <c r="B6" s="23" t="s">
        <v>200</v>
      </c>
      <c r="C6" s="23" t="s">
        <v>201</v>
      </c>
      <c r="D6" s="23" t="s">
        <v>27</v>
      </c>
      <c r="E6" s="50">
        <v>0.03</v>
      </c>
      <c r="F6" s="23" t="s">
        <v>184</v>
      </c>
      <c r="G6" s="23">
        <v>40</v>
      </c>
      <c r="H6" s="23">
        <v>0</v>
      </c>
      <c r="I6" s="23">
        <f t="shared" si="0"/>
        <v>0</v>
      </c>
      <c r="J6" s="24">
        <v>0.08</v>
      </c>
      <c r="K6" s="19">
        <f t="shared" si="1"/>
        <v>0</v>
      </c>
      <c r="L6" s="19">
        <f t="shared" si="2"/>
        <v>0</v>
      </c>
      <c r="M6" s="23"/>
      <c r="N6" s="23"/>
    </row>
    <row r="7" spans="1:14" ht="45" x14ac:dyDescent="0.25">
      <c r="A7" s="23">
        <v>5</v>
      </c>
      <c r="B7" s="17" t="s">
        <v>202</v>
      </c>
      <c r="C7" s="23" t="s">
        <v>203</v>
      </c>
      <c r="D7" s="23" t="s">
        <v>186</v>
      </c>
      <c r="E7" s="50" t="s">
        <v>204</v>
      </c>
      <c r="F7" s="23" t="s">
        <v>205</v>
      </c>
      <c r="G7" s="23">
        <v>5</v>
      </c>
      <c r="H7" s="23">
        <v>0</v>
      </c>
      <c r="I7" s="23">
        <f t="shared" si="0"/>
        <v>0</v>
      </c>
      <c r="J7" s="24">
        <v>0.08</v>
      </c>
      <c r="K7" s="19">
        <f t="shared" si="1"/>
        <v>0</v>
      </c>
      <c r="L7" s="19">
        <f t="shared" si="2"/>
        <v>0</v>
      </c>
      <c r="M7" s="23"/>
      <c r="N7" s="23"/>
    </row>
    <row r="8" spans="1:14" x14ac:dyDescent="0.25">
      <c r="A8" s="23">
        <v>6</v>
      </c>
      <c r="B8" s="23" t="s">
        <v>143</v>
      </c>
      <c r="C8" s="23" t="s">
        <v>143</v>
      </c>
      <c r="D8" s="23" t="s">
        <v>189</v>
      </c>
      <c r="E8" s="49" t="s">
        <v>77</v>
      </c>
      <c r="F8" s="23" t="s">
        <v>194</v>
      </c>
      <c r="G8" s="23">
        <v>1</v>
      </c>
      <c r="H8" s="23">
        <v>0</v>
      </c>
      <c r="I8" s="23">
        <f t="shared" si="0"/>
        <v>0</v>
      </c>
      <c r="J8" s="24">
        <v>0.08</v>
      </c>
      <c r="K8" s="19">
        <f t="shared" si="1"/>
        <v>0</v>
      </c>
      <c r="L8" s="19">
        <f t="shared" si="2"/>
        <v>0</v>
      </c>
      <c r="M8" s="23"/>
      <c r="N8" s="23"/>
    </row>
    <row r="9" spans="1:14" x14ac:dyDescent="0.25">
      <c r="A9" s="23">
        <v>7</v>
      </c>
      <c r="B9" s="23" t="s">
        <v>143</v>
      </c>
      <c r="C9" s="23" t="s">
        <v>143</v>
      </c>
      <c r="D9" s="23" t="s">
        <v>189</v>
      </c>
      <c r="E9" s="49" t="s">
        <v>18</v>
      </c>
      <c r="F9" s="23" t="s">
        <v>194</v>
      </c>
      <c r="G9" s="23">
        <v>3</v>
      </c>
      <c r="H9" s="23">
        <v>0</v>
      </c>
      <c r="I9" s="23">
        <f t="shared" si="0"/>
        <v>0</v>
      </c>
      <c r="J9" s="24">
        <v>0.08</v>
      </c>
      <c r="K9" s="19">
        <f t="shared" si="1"/>
        <v>0</v>
      </c>
      <c r="L9" s="19">
        <f t="shared" si="2"/>
        <v>0</v>
      </c>
      <c r="M9" s="23"/>
      <c r="N9" s="23"/>
    </row>
    <row r="10" spans="1:14" x14ac:dyDescent="0.25">
      <c r="A10" s="23">
        <v>8</v>
      </c>
      <c r="B10" s="23" t="s">
        <v>206</v>
      </c>
      <c r="C10" s="23" t="s">
        <v>207</v>
      </c>
      <c r="D10" s="23" t="s">
        <v>189</v>
      </c>
      <c r="E10" s="49" t="s">
        <v>19</v>
      </c>
      <c r="F10" s="23" t="s">
        <v>190</v>
      </c>
      <c r="G10" s="23">
        <v>5</v>
      </c>
      <c r="H10" s="23">
        <v>0</v>
      </c>
      <c r="I10" s="23">
        <f t="shared" si="0"/>
        <v>0</v>
      </c>
      <c r="J10" s="24">
        <v>0.08</v>
      </c>
      <c r="K10" s="19">
        <f t="shared" si="1"/>
        <v>0</v>
      </c>
      <c r="L10" s="19">
        <f t="shared" si="2"/>
        <v>0</v>
      </c>
      <c r="M10" s="23"/>
      <c r="N10" s="23"/>
    </row>
    <row r="11" spans="1:14" ht="14.45" x14ac:dyDescent="0.3">
      <c r="A11" s="61" t="s">
        <v>328</v>
      </c>
      <c r="B11" s="61"/>
      <c r="C11" s="61"/>
      <c r="D11" s="61"/>
      <c r="E11" s="61"/>
      <c r="F11" s="61"/>
      <c r="G11" s="61"/>
      <c r="H11" s="61"/>
      <c r="I11" s="25">
        <f>SUM(I3:I10)</f>
        <v>0</v>
      </c>
      <c r="J11" s="25"/>
      <c r="K11" s="25">
        <f t="shared" ref="K11:L11" si="3">SUM(K3:K10)</f>
        <v>0</v>
      </c>
      <c r="L11" s="25">
        <f t="shared" si="3"/>
        <v>0</v>
      </c>
      <c r="M11" s="23"/>
      <c r="N11" s="23"/>
    </row>
  </sheetData>
  <mergeCells count="2">
    <mergeCell ref="A1:C1"/>
    <mergeCell ref="A11:H11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"/>
  <sheetViews>
    <sheetView workbookViewId="0">
      <selection activeCell="B5" sqref="B5"/>
    </sheetView>
  </sheetViews>
  <sheetFormatPr defaultRowHeight="15" x14ac:dyDescent="0.25"/>
  <cols>
    <col min="2" max="2" width="49" customWidth="1"/>
    <col min="3" max="3" width="20.42578125" customWidth="1"/>
    <col min="4" max="4" width="16.5703125" customWidth="1"/>
    <col min="5" max="5" width="16.7109375" customWidth="1"/>
    <col min="6" max="6" width="18" customWidth="1"/>
    <col min="9" max="9" width="12" customWidth="1"/>
    <col min="12" max="12" width="10.5703125" customWidth="1"/>
    <col min="13" max="13" width="12" customWidth="1"/>
    <col min="14" max="14" width="11.28515625" customWidth="1"/>
  </cols>
  <sheetData>
    <row r="1" spans="1:14" x14ac:dyDescent="0.25">
      <c r="A1" s="62" t="s">
        <v>308</v>
      </c>
      <c r="B1" s="62"/>
      <c r="C1" s="62"/>
      <c r="D1" s="12"/>
      <c r="E1" s="12"/>
      <c r="F1" s="12"/>
      <c r="G1" s="12"/>
      <c r="H1" s="12"/>
      <c r="I1" s="12"/>
      <c r="J1" s="12"/>
    </row>
    <row r="2" spans="1:14" ht="43.9" customHeight="1" x14ac:dyDescent="0.25">
      <c r="A2" s="33" t="s">
        <v>0</v>
      </c>
      <c r="B2" s="33" t="s">
        <v>209</v>
      </c>
      <c r="C2" s="33" t="s">
        <v>2</v>
      </c>
      <c r="D2" s="32" t="s">
        <v>3</v>
      </c>
      <c r="E2" s="32" t="s">
        <v>210</v>
      </c>
      <c r="F2" s="32" t="s">
        <v>5</v>
      </c>
      <c r="G2" s="32" t="s">
        <v>6</v>
      </c>
      <c r="H2" s="32" t="s">
        <v>7</v>
      </c>
      <c r="I2" s="32" t="s">
        <v>8</v>
      </c>
      <c r="J2" s="33" t="s">
        <v>323</v>
      </c>
      <c r="K2" s="33" t="s">
        <v>324</v>
      </c>
      <c r="L2" s="33" t="s">
        <v>325</v>
      </c>
      <c r="M2" s="33" t="s">
        <v>326</v>
      </c>
      <c r="N2" s="33" t="s">
        <v>327</v>
      </c>
    </row>
    <row r="3" spans="1:14" ht="46.5" customHeight="1" x14ac:dyDescent="0.25">
      <c r="A3" s="48">
        <v>1</v>
      </c>
      <c r="B3" s="40" t="s">
        <v>211</v>
      </c>
      <c r="C3" s="23" t="s">
        <v>212</v>
      </c>
      <c r="D3" s="23" t="s">
        <v>27</v>
      </c>
      <c r="E3" s="23" t="s">
        <v>213</v>
      </c>
      <c r="F3" s="23" t="s">
        <v>132</v>
      </c>
      <c r="G3" s="31">
        <v>4</v>
      </c>
      <c r="H3" s="31">
        <v>0</v>
      </c>
      <c r="I3" s="23">
        <f>H3*G3</f>
        <v>0</v>
      </c>
      <c r="J3" s="24">
        <v>0.08</v>
      </c>
      <c r="K3" s="19">
        <f>I3*J3</f>
        <v>0</v>
      </c>
      <c r="L3" s="19">
        <f>I3+K3</f>
        <v>0</v>
      </c>
      <c r="M3" s="18"/>
      <c r="N3" s="18"/>
    </row>
    <row r="4" spans="1:14" ht="51.75" customHeight="1" x14ac:dyDescent="0.25">
      <c r="A4" s="48">
        <v>2</v>
      </c>
      <c r="B4" s="40" t="s">
        <v>211</v>
      </c>
      <c r="C4" s="23" t="s">
        <v>212</v>
      </c>
      <c r="D4" s="23" t="s">
        <v>27</v>
      </c>
      <c r="E4" s="23" t="s">
        <v>213</v>
      </c>
      <c r="F4" s="23" t="s">
        <v>214</v>
      </c>
      <c r="G4" s="31">
        <v>35</v>
      </c>
      <c r="H4" s="31">
        <v>0</v>
      </c>
      <c r="I4" s="23">
        <f t="shared" ref="I4:I5" si="0">H4*G4</f>
        <v>0</v>
      </c>
      <c r="J4" s="24">
        <v>0.08</v>
      </c>
      <c r="K4" s="19">
        <f t="shared" ref="K4:K5" si="1">I4*J4</f>
        <v>0</v>
      </c>
      <c r="L4" s="19">
        <f t="shared" ref="L4:L5" si="2">I4+K4</f>
        <v>0</v>
      </c>
      <c r="M4" s="23"/>
      <c r="N4" s="23"/>
    </row>
    <row r="5" spans="1:14" s="14" customFormat="1" ht="45" x14ac:dyDescent="0.25">
      <c r="A5" s="48">
        <v>3</v>
      </c>
      <c r="B5" s="40" t="s">
        <v>215</v>
      </c>
      <c r="C5" s="39" t="s">
        <v>216</v>
      </c>
      <c r="D5" s="39" t="s">
        <v>217</v>
      </c>
      <c r="E5" s="39" t="s">
        <v>218</v>
      </c>
      <c r="F5" s="39" t="s">
        <v>219</v>
      </c>
      <c r="G5" s="31">
        <v>30</v>
      </c>
      <c r="H5" s="31">
        <v>0</v>
      </c>
      <c r="I5" s="23">
        <f t="shared" si="0"/>
        <v>0</v>
      </c>
      <c r="J5" s="24">
        <v>0.23</v>
      </c>
      <c r="K5" s="19">
        <f t="shared" si="1"/>
        <v>0</v>
      </c>
      <c r="L5" s="19">
        <f t="shared" si="2"/>
        <v>0</v>
      </c>
      <c r="M5" s="39"/>
      <c r="N5" s="39"/>
    </row>
    <row r="6" spans="1:14" x14ac:dyDescent="0.25">
      <c r="A6" s="61" t="s">
        <v>328</v>
      </c>
      <c r="B6" s="61"/>
      <c r="C6" s="61"/>
      <c r="D6" s="61"/>
      <c r="E6" s="61"/>
      <c r="F6" s="61"/>
      <c r="G6" s="61"/>
      <c r="H6" s="61"/>
      <c r="I6" s="25">
        <f>SUM(I3:I5)</f>
        <v>0</v>
      </c>
      <c r="J6" s="25"/>
      <c r="K6" s="25">
        <f t="shared" ref="K6:L6" si="3">SUM(K3:K5)</f>
        <v>0</v>
      </c>
      <c r="L6" s="25">
        <f t="shared" si="3"/>
        <v>0</v>
      </c>
      <c r="M6" s="23"/>
      <c r="N6" s="23"/>
    </row>
  </sheetData>
  <mergeCells count="2">
    <mergeCell ref="A1:C1"/>
    <mergeCell ref="A6:H6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workbookViewId="0">
      <selection activeCell="A7" sqref="A7"/>
    </sheetView>
  </sheetViews>
  <sheetFormatPr defaultRowHeight="15" x14ac:dyDescent="0.25"/>
  <cols>
    <col min="2" max="2" width="9.140625" customWidth="1"/>
    <col min="3" max="3" width="9" customWidth="1"/>
    <col min="4" max="4" width="48.42578125" customWidth="1"/>
    <col min="5" max="5" width="27" customWidth="1"/>
    <col min="7" max="7" width="12" customWidth="1"/>
    <col min="8" max="8" width="17.85546875" customWidth="1"/>
    <col min="10" max="10" width="10" customWidth="1"/>
    <col min="11" max="11" width="12.7109375" customWidth="1"/>
    <col min="12" max="12" width="11.42578125" customWidth="1"/>
    <col min="13" max="13" width="14.42578125" customWidth="1"/>
  </cols>
  <sheetData>
    <row r="1" spans="1:13" x14ac:dyDescent="0.25">
      <c r="A1" s="62" t="s">
        <v>309</v>
      </c>
      <c r="B1" s="62"/>
      <c r="C1" s="62"/>
      <c r="D1" s="12"/>
      <c r="E1" s="12"/>
      <c r="F1" s="12"/>
      <c r="G1" s="12"/>
      <c r="H1" s="12"/>
    </row>
    <row r="2" spans="1:13" x14ac:dyDescent="0.25">
      <c r="A2" s="12"/>
      <c r="B2" s="12" t="s">
        <v>222</v>
      </c>
      <c r="C2" s="12"/>
      <c r="D2" s="12"/>
      <c r="E2" s="12"/>
      <c r="F2" s="12"/>
      <c r="G2" s="12"/>
      <c r="H2" s="12"/>
    </row>
    <row r="3" spans="1:13" ht="14.45" x14ac:dyDescent="0.3">
      <c r="A3" s="12"/>
      <c r="B3" s="12"/>
      <c r="C3" s="12"/>
      <c r="D3" s="12"/>
      <c r="E3" s="12"/>
      <c r="F3" s="12"/>
      <c r="G3" s="12"/>
      <c r="H3" s="12"/>
    </row>
    <row r="4" spans="1:13" ht="45" x14ac:dyDescent="0.25">
      <c r="A4" s="23" t="s">
        <v>223</v>
      </c>
      <c r="B4" s="33" t="s">
        <v>224</v>
      </c>
      <c r="C4" s="33" t="s">
        <v>225</v>
      </c>
      <c r="D4" s="33" t="s">
        <v>226</v>
      </c>
      <c r="E4" s="33" t="s">
        <v>234</v>
      </c>
      <c r="F4" s="33" t="s">
        <v>7</v>
      </c>
      <c r="G4" s="33" t="s">
        <v>8</v>
      </c>
      <c r="H4" s="33" t="s">
        <v>323</v>
      </c>
      <c r="I4" s="33" t="s">
        <v>324</v>
      </c>
      <c r="J4" s="33" t="s">
        <v>325</v>
      </c>
      <c r="K4" s="33" t="s">
        <v>326</v>
      </c>
      <c r="L4" s="33" t="s">
        <v>327</v>
      </c>
      <c r="M4" s="33" t="s">
        <v>235</v>
      </c>
    </row>
    <row r="5" spans="1:13" x14ac:dyDescent="0.25">
      <c r="A5" s="23">
        <v>1</v>
      </c>
      <c r="B5" s="34" t="s">
        <v>229</v>
      </c>
      <c r="C5" s="34">
        <v>75</v>
      </c>
      <c r="D5" s="37" t="s">
        <v>230</v>
      </c>
      <c r="E5" s="36">
        <v>120</v>
      </c>
      <c r="F5" s="37">
        <v>0</v>
      </c>
      <c r="G5" s="37">
        <f>E5*F5</f>
        <v>0</v>
      </c>
      <c r="H5" s="24">
        <v>0.08</v>
      </c>
      <c r="I5" s="19">
        <f>G5*H5</f>
        <v>0</v>
      </c>
      <c r="J5" s="19">
        <f>G5+I5</f>
        <v>0</v>
      </c>
      <c r="K5" s="18"/>
      <c r="L5" s="18"/>
      <c r="M5" s="37" t="s">
        <v>228</v>
      </c>
    </row>
    <row r="6" spans="1:13" s="12" customFormat="1" x14ac:dyDescent="0.25">
      <c r="A6" s="23">
        <v>2</v>
      </c>
      <c r="B6" s="34">
        <v>1</v>
      </c>
      <c r="C6" s="34"/>
      <c r="D6" s="37" t="s">
        <v>245</v>
      </c>
      <c r="E6" s="36">
        <v>12</v>
      </c>
      <c r="F6" s="37">
        <v>0</v>
      </c>
      <c r="G6" s="37">
        <f t="shared" ref="G6:G7" si="0">E6*F6</f>
        <v>0</v>
      </c>
      <c r="H6" s="24">
        <v>0.08</v>
      </c>
      <c r="I6" s="19">
        <f t="shared" ref="I6:I7" si="1">G6*H6</f>
        <v>0</v>
      </c>
      <c r="J6" s="19">
        <f t="shared" ref="J6:J7" si="2">G6+I6</f>
        <v>0</v>
      </c>
      <c r="K6" s="23"/>
      <c r="L6" s="23"/>
      <c r="M6" s="23"/>
    </row>
    <row r="7" spans="1:13" x14ac:dyDescent="0.25">
      <c r="A7" s="23">
        <v>2</v>
      </c>
      <c r="B7" s="34">
        <v>1</v>
      </c>
      <c r="C7" s="34">
        <v>90</v>
      </c>
      <c r="D7" s="37" t="s">
        <v>231</v>
      </c>
      <c r="E7" s="36">
        <v>12</v>
      </c>
      <c r="F7" s="37">
        <v>0</v>
      </c>
      <c r="G7" s="37">
        <f t="shared" si="0"/>
        <v>0</v>
      </c>
      <c r="H7" s="24">
        <v>0.08</v>
      </c>
      <c r="I7" s="19">
        <f t="shared" si="1"/>
        <v>0</v>
      </c>
      <c r="J7" s="19">
        <f t="shared" si="2"/>
        <v>0</v>
      </c>
      <c r="K7" s="23"/>
      <c r="L7" s="23"/>
      <c r="M7" s="23"/>
    </row>
    <row r="8" spans="1:13" ht="14.45" x14ac:dyDescent="0.3">
      <c r="A8" s="61" t="s">
        <v>328</v>
      </c>
      <c r="B8" s="61"/>
      <c r="C8" s="61"/>
      <c r="D8" s="61"/>
      <c r="E8" s="61"/>
      <c r="F8" s="61"/>
      <c r="G8" s="47">
        <f>SUM(G5:G7)</f>
        <v>0</v>
      </c>
      <c r="H8" s="47"/>
      <c r="I8" s="47">
        <f t="shared" ref="I8:J8" si="3">SUM(I5:I7)</f>
        <v>0</v>
      </c>
      <c r="J8" s="47">
        <f t="shared" si="3"/>
        <v>0</v>
      </c>
      <c r="K8" s="23"/>
      <c r="L8" s="23"/>
      <c r="M8" s="23"/>
    </row>
    <row r="9" spans="1:13" ht="14.45" x14ac:dyDescent="0.3">
      <c r="A9" s="12"/>
      <c r="B9" s="12"/>
      <c r="C9" s="12"/>
      <c r="D9" s="13"/>
      <c r="E9" s="13"/>
      <c r="F9" s="13"/>
      <c r="G9" s="13"/>
      <c r="H9" s="13"/>
    </row>
    <row r="10" spans="1:13" x14ac:dyDescent="0.25">
      <c r="A10" s="12"/>
      <c r="B10" s="12"/>
      <c r="C10" s="12"/>
      <c r="D10" s="12"/>
      <c r="E10" s="12"/>
      <c r="F10" s="12"/>
      <c r="G10" s="12"/>
      <c r="H10" s="12"/>
    </row>
    <row r="11" spans="1:13" x14ac:dyDescent="0.25">
      <c r="A11" s="12"/>
      <c r="B11" s="12" t="s">
        <v>232</v>
      </c>
      <c r="C11" s="12"/>
      <c r="D11" s="12"/>
      <c r="E11" s="12"/>
      <c r="F11" s="12"/>
      <c r="G11" s="12"/>
      <c r="H11" s="12"/>
    </row>
    <row r="12" spans="1:13" x14ac:dyDescent="0.25">
      <c r="A12" s="12"/>
      <c r="B12" s="12"/>
      <c r="C12" s="12"/>
      <c r="D12" s="12"/>
      <c r="E12" s="12"/>
      <c r="F12" s="12"/>
      <c r="G12" s="12"/>
      <c r="H12" s="12"/>
    </row>
    <row r="13" spans="1:13" x14ac:dyDescent="0.25">
      <c r="A13" s="12"/>
      <c r="B13" s="12" t="s">
        <v>233</v>
      </c>
      <c r="C13" s="12"/>
      <c r="D13" s="12"/>
      <c r="E13" s="12"/>
      <c r="F13" s="12"/>
      <c r="G13" s="12"/>
      <c r="H13" s="12"/>
    </row>
    <row r="14" spans="1:13" x14ac:dyDescent="0.25">
      <c r="A14" s="12"/>
      <c r="B14" s="12"/>
      <c r="C14" s="12"/>
      <c r="D14" s="12"/>
      <c r="E14" s="12"/>
      <c r="F14" s="12"/>
      <c r="G14" s="12"/>
      <c r="H14" s="12"/>
    </row>
    <row r="15" spans="1:13" x14ac:dyDescent="0.25">
      <c r="B15" t="s">
        <v>236</v>
      </c>
    </row>
  </sheetData>
  <mergeCells count="2">
    <mergeCell ref="A1:C1"/>
    <mergeCell ref="A8:F8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workbookViewId="0">
      <selection activeCell="B4" sqref="B4:C4"/>
    </sheetView>
  </sheetViews>
  <sheetFormatPr defaultRowHeight="15" x14ac:dyDescent="0.25"/>
  <cols>
    <col min="3" max="3" width="14" customWidth="1"/>
    <col min="4" max="4" width="32.42578125" customWidth="1"/>
    <col min="5" max="5" width="33.42578125" customWidth="1"/>
    <col min="6" max="6" width="12.140625" customWidth="1"/>
    <col min="7" max="7" width="9.7109375" customWidth="1"/>
    <col min="10" max="10" width="9.42578125" customWidth="1"/>
    <col min="11" max="11" width="12.7109375" customWidth="1"/>
    <col min="12" max="12" width="11.7109375" customWidth="1"/>
    <col min="13" max="13" width="19.28515625" customWidth="1"/>
  </cols>
  <sheetData>
    <row r="1" spans="1:14" x14ac:dyDescent="0.25">
      <c r="A1" s="62" t="s">
        <v>310</v>
      </c>
      <c r="B1" s="62"/>
      <c r="C1" s="6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</row>
    <row r="2" spans="1:14" x14ac:dyDescent="0.25">
      <c r="A2" s="62" t="s">
        <v>237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</row>
    <row r="3" spans="1:14" x14ac:dyDescent="0.25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</row>
    <row r="4" spans="1:14" ht="45" x14ac:dyDescent="0.25">
      <c r="A4" s="34" t="s">
        <v>223</v>
      </c>
      <c r="B4" s="33" t="s">
        <v>224</v>
      </c>
      <c r="C4" s="33" t="s">
        <v>225</v>
      </c>
      <c r="D4" s="34" t="s">
        <v>226</v>
      </c>
      <c r="E4" s="33" t="s">
        <v>244</v>
      </c>
      <c r="F4" s="33" t="s">
        <v>7</v>
      </c>
      <c r="G4" s="33" t="s">
        <v>8</v>
      </c>
      <c r="H4" s="33" t="s">
        <v>323</v>
      </c>
      <c r="I4" s="33" t="s">
        <v>324</v>
      </c>
      <c r="J4" s="33" t="s">
        <v>325</v>
      </c>
      <c r="K4" s="33" t="s">
        <v>326</v>
      </c>
      <c r="L4" s="33" t="s">
        <v>327</v>
      </c>
      <c r="M4" s="33" t="s">
        <v>227</v>
      </c>
      <c r="N4" s="27"/>
    </row>
    <row r="5" spans="1:14" x14ac:dyDescent="0.25">
      <c r="A5" s="23">
        <v>1</v>
      </c>
      <c r="B5" s="34" t="s">
        <v>229</v>
      </c>
      <c r="C5" s="34">
        <v>75</v>
      </c>
      <c r="D5" s="23" t="s">
        <v>238</v>
      </c>
      <c r="E5" s="44">
        <v>96</v>
      </c>
      <c r="F5" s="23">
        <v>0</v>
      </c>
      <c r="G5" s="23">
        <f>E5*F5</f>
        <v>0</v>
      </c>
      <c r="H5" s="24">
        <v>0.08</v>
      </c>
      <c r="I5" s="19">
        <f>G5*H5</f>
        <v>0</v>
      </c>
      <c r="J5" s="19">
        <f>G5+I5</f>
        <v>0</v>
      </c>
      <c r="K5" s="18"/>
      <c r="L5" s="18"/>
      <c r="M5" s="23" t="s">
        <v>228</v>
      </c>
    </row>
    <row r="6" spans="1:14" x14ac:dyDescent="0.25">
      <c r="A6" s="23">
        <v>2</v>
      </c>
      <c r="B6" s="34">
        <v>0</v>
      </c>
      <c r="C6" s="34">
        <v>75</v>
      </c>
      <c r="D6" s="23" t="s">
        <v>238</v>
      </c>
      <c r="E6" s="41">
        <v>96</v>
      </c>
      <c r="F6" s="23">
        <v>0</v>
      </c>
      <c r="G6" s="23">
        <f t="shared" ref="G6:G8" si="0">E6*F6</f>
        <v>0</v>
      </c>
      <c r="H6" s="24">
        <v>0.08</v>
      </c>
      <c r="I6" s="19">
        <f t="shared" ref="I6:I8" si="1">G6*H6</f>
        <v>0</v>
      </c>
      <c r="J6" s="19">
        <f t="shared" ref="J6:J8" si="2">G6+I6</f>
        <v>0</v>
      </c>
      <c r="K6" s="23"/>
      <c r="L6" s="23"/>
      <c r="M6" s="23"/>
    </row>
    <row r="7" spans="1:14" x14ac:dyDescent="0.25">
      <c r="A7" s="23">
        <v>3</v>
      </c>
      <c r="B7" s="34">
        <v>1</v>
      </c>
      <c r="C7" s="34">
        <v>75</v>
      </c>
      <c r="D7" s="23" t="s">
        <v>239</v>
      </c>
      <c r="E7" s="41">
        <v>36</v>
      </c>
      <c r="F7" s="23">
        <v>0</v>
      </c>
      <c r="G7" s="23">
        <f t="shared" si="0"/>
        <v>0</v>
      </c>
      <c r="H7" s="24">
        <v>0.08</v>
      </c>
      <c r="I7" s="19">
        <f t="shared" si="1"/>
        <v>0</v>
      </c>
      <c r="J7" s="19">
        <f t="shared" si="2"/>
        <v>0</v>
      </c>
      <c r="K7" s="23"/>
      <c r="L7" s="23"/>
      <c r="M7" s="23" t="s">
        <v>228</v>
      </c>
    </row>
    <row r="8" spans="1:14" x14ac:dyDescent="0.25">
      <c r="A8" s="23">
        <v>4</v>
      </c>
      <c r="B8" s="34">
        <v>2</v>
      </c>
      <c r="C8" s="23" t="s">
        <v>240</v>
      </c>
      <c r="D8" s="23" t="s">
        <v>241</v>
      </c>
      <c r="E8" s="41">
        <v>60</v>
      </c>
      <c r="F8" s="23">
        <v>0</v>
      </c>
      <c r="G8" s="23">
        <f t="shared" si="0"/>
        <v>0</v>
      </c>
      <c r="H8" s="24">
        <v>0.08</v>
      </c>
      <c r="I8" s="19">
        <f t="shared" si="1"/>
        <v>0</v>
      </c>
      <c r="J8" s="19">
        <f t="shared" si="2"/>
        <v>0</v>
      </c>
      <c r="K8" s="23"/>
      <c r="L8" s="23"/>
      <c r="M8" s="23"/>
      <c r="N8" s="12"/>
    </row>
    <row r="9" spans="1:14" ht="14.45" x14ac:dyDescent="0.3">
      <c r="A9" s="61" t="s">
        <v>328</v>
      </c>
      <c r="B9" s="61"/>
      <c r="C9" s="61"/>
      <c r="D9" s="61"/>
      <c r="E9" s="61"/>
      <c r="F9" s="61"/>
      <c r="G9" s="25">
        <f>SUM(G5:G8)</f>
        <v>0</v>
      </c>
      <c r="H9" s="25"/>
      <c r="I9" s="25">
        <f t="shared" ref="I9:J9" si="3">SUM(I5:I8)</f>
        <v>0</v>
      </c>
      <c r="J9" s="25">
        <f t="shared" si="3"/>
        <v>0</v>
      </c>
      <c r="K9" s="23"/>
      <c r="L9" s="23"/>
      <c r="M9" s="23"/>
      <c r="N9" s="12"/>
    </row>
    <row r="10" spans="1:14" x14ac:dyDescent="0.25">
      <c r="A10" s="12"/>
      <c r="B10" s="12" t="s">
        <v>232</v>
      </c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</row>
    <row r="11" spans="1:14" ht="14.45" x14ac:dyDescent="0.3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</row>
    <row r="12" spans="1:14" ht="14.45" x14ac:dyDescent="0.3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</row>
    <row r="13" spans="1:14" ht="15" customHeight="1" x14ac:dyDescent="0.3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</row>
    <row r="14" spans="1:14" x14ac:dyDescent="0.25">
      <c r="A14" s="12"/>
      <c r="B14" s="12" t="s">
        <v>233</v>
      </c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</row>
    <row r="15" spans="1:14" ht="15" customHeight="1" x14ac:dyDescent="0.3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</row>
    <row r="16" spans="1:14" ht="15" customHeight="1" x14ac:dyDescent="0.3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</row>
    <row r="17" spans="1:14" x14ac:dyDescent="0.25">
      <c r="A17" s="12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</row>
    <row r="18" spans="1:14" x14ac:dyDescent="0.25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</row>
  </sheetData>
  <mergeCells count="3">
    <mergeCell ref="A1:C1"/>
    <mergeCell ref="A2:N2"/>
    <mergeCell ref="A9:F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"/>
  <sheetViews>
    <sheetView workbookViewId="0">
      <selection activeCell="E3" sqref="E3"/>
    </sheetView>
  </sheetViews>
  <sheetFormatPr defaultRowHeight="15" x14ac:dyDescent="0.25"/>
  <cols>
    <col min="1" max="1" width="9" customWidth="1"/>
    <col min="2" max="2" width="45.7109375" customWidth="1"/>
    <col min="3" max="3" width="20.28515625" customWidth="1"/>
    <col min="5" max="5" width="20.140625" customWidth="1"/>
    <col min="6" max="6" width="9.7109375" customWidth="1"/>
    <col min="9" max="9" width="9.7109375" customWidth="1"/>
    <col min="12" max="12" width="10.7109375" customWidth="1"/>
    <col min="13" max="13" width="10.85546875" customWidth="1"/>
  </cols>
  <sheetData>
    <row r="1" spans="1:14" ht="14.45" x14ac:dyDescent="0.3">
      <c r="A1" t="s">
        <v>30</v>
      </c>
    </row>
    <row r="2" spans="1:14" ht="45" x14ac:dyDescent="0.25">
      <c r="A2" s="33" t="s">
        <v>0</v>
      </c>
      <c r="B2" s="33" t="s">
        <v>24</v>
      </c>
      <c r="C2" s="33" t="s">
        <v>2</v>
      </c>
      <c r="D2" s="33" t="s">
        <v>3</v>
      </c>
      <c r="E2" s="33" t="s">
        <v>24</v>
      </c>
      <c r="F2" s="33" t="s">
        <v>5</v>
      </c>
      <c r="G2" s="33" t="s">
        <v>6</v>
      </c>
      <c r="H2" s="33" t="s">
        <v>7</v>
      </c>
      <c r="I2" s="33" t="s">
        <v>8</v>
      </c>
      <c r="J2" s="33" t="s">
        <v>323</v>
      </c>
      <c r="K2" s="33" t="s">
        <v>324</v>
      </c>
      <c r="L2" s="33" t="s">
        <v>325</v>
      </c>
      <c r="M2" s="33" t="s">
        <v>326</v>
      </c>
      <c r="N2" s="33" t="s">
        <v>327</v>
      </c>
    </row>
    <row r="3" spans="1:14" ht="69" customHeight="1" x14ac:dyDescent="0.25">
      <c r="A3" s="23">
        <v>1</v>
      </c>
      <c r="B3" s="17" t="s">
        <v>25</v>
      </c>
      <c r="C3" s="23" t="s">
        <v>26</v>
      </c>
      <c r="D3" s="23" t="s">
        <v>27</v>
      </c>
      <c r="E3" s="17" t="s">
        <v>28</v>
      </c>
      <c r="F3" s="23" t="s">
        <v>29</v>
      </c>
      <c r="G3" s="23">
        <v>72</v>
      </c>
      <c r="H3" s="23">
        <v>0</v>
      </c>
      <c r="I3" s="23">
        <f>G3*H3</f>
        <v>0</v>
      </c>
      <c r="J3" s="24">
        <v>0.05</v>
      </c>
      <c r="K3" s="19">
        <f>I3*J3</f>
        <v>0</v>
      </c>
      <c r="L3" s="19">
        <f>I3+K3</f>
        <v>0</v>
      </c>
      <c r="M3" s="18"/>
      <c r="N3" s="18"/>
    </row>
    <row r="4" spans="1:14" x14ac:dyDescent="0.25">
      <c r="A4" s="61" t="s">
        <v>328</v>
      </c>
      <c r="B4" s="61"/>
      <c r="C4" s="61"/>
      <c r="D4" s="61"/>
      <c r="E4" s="61"/>
      <c r="F4" s="61"/>
      <c r="G4" s="61"/>
      <c r="H4" s="61"/>
      <c r="I4" s="25">
        <v>0</v>
      </c>
      <c r="J4" s="25"/>
      <c r="K4" s="20">
        <f>SUM(K3)</f>
        <v>0</v>
      </c>
      <c r="L4" s="20">
        <f>SUM(L3)</f>
        <v>0</v>
      </c>
      <c r="M4" s="12"/>
      <c r="N4" s="12"/>
    </row>
  </sheetData>
  <mergeCells count="1">
    <mergeCell ref="A4:H4"/>
  </mergeCell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"/>
  <sheetViews>
    <sheetView workbookViewId="0">
      <selection activeCell="L35" sqref="L35"/>
    </sheetView>
  </sheetViews>
  <sheetFormatPr defaultRowHeight="15" x14ac:dyDescent="0.25"/>
  <cols>
    <col min="3" max="3" width="11.42578125" customWidth="1"/>
    <col min="4" max="4" width="39.28515625" customWidth="1"/>
    <col min="5" max="5" width="17.7109375" customWidth="1"/>
    <col min="7" max="7" width="10.42578125" customWidth="1"/>
    <col min="10" max="10" width="10.140625" customWidth="1"/>
    <col min="11" max="11" width="12.42578125" customWidth="1"/>
    <col min="12" max="12" width="10.28515625" customWidth="1"/>
    <col min="13" max="13" width="13" customWidth="1"/>
  </cols>
  <sheetData>
    <row r="1" spans="1:13" x14ac:dyDescent="0.25">
      <c r="A1" s="62" t="s">
        <v>311</v>
      </c>
      <c r="B1" s="62"/>
      <c r="C1" s="62"/>
      <c r="D1" s="12"/>
      <c r="E1" s="12"/>
      <c r="F1" s="12"/>
      <c r="G1" s="12"/>
      <c r="H1" s="12"/>
    </row>
    <row r="2" spans="1:13" x14ac:dyDescent="0.25">
      <c r="A2" s="12"/>
      <c r="B2" s="12" t="s">
        <v>242</v>
      </c>
      <c r="C2" s="12"/>
      <c r="D2" s="12"/>
      <c r="E2" s="12"/>
      <c r="F2" s="12"/>
      <c r="G2" s="12"/>
      <c r="H2" s="12"/>
    </row>
    <row r="3" spans="1:13" ht="14.45" x14ac:dyDescent="0.3">
      <c r="A3" s="12"/>
      <c r="B3" s="12"/>
      <c r="C3" s="12"/>
      <c r="D3" s="12"/>
      <c r="E3" s="12"/>
      <c r="F3" s="12"/>
      <c r="G3" s="12"/>
      <c r="H3" s="12"/>
    </row>
    <row r="4" spans="1:13" ht="60" x14ac:dyDescent="0.25">
      <c r="A4" s="33" t="s">
        <v>223</v>
      </c>
      <c r="B4" s="33" t="s">
        <v>224</v>
      </c>
      <c r="C4" s="33" t="s">
        <v>225</v>
      </c>
      <c r="D4" s="33" t="s">
        <v>226</v>
      </c>
      <c r="E4" s="33" t="s">
        <v>330</v>
      </c>
      <c r="F4" s="33" t="s">
        <v>7</v>
      </c>
      <c r="G4" s="33" t="s">
        <v>8</v>
      </c>
      <c r="H4" s="33" t="s">
        <v>323</v>
      </c>
      <c r="I4" s="34" t="s">
        <v>324</v>
      </c>
      <c r="J4" s="33" t="s">
        <v>325</v>
      </c>
      <c r="K4" s="35" t="s">
        <v>326</v>
      </c>
      <c r="L4" s="33" t="s">
        <v>327</v>
      </c>
      <c r="M4" s="33" t="s">
        <v>227</v>
      </c>
    </row>
    <row r="5" spans="1:13" x14ac:dyDescent="0.25">
      <c r="A5" s="23">
        <v>1</v>
      </c>
      <c r="B5" s="34">
        <v>0</v>
      </c>
      <c r="C5" s="34">
        <v>75</v>
      </c>
      <c r="D5" s="46" t="s">
        <v>243</v>
      </c>
      <c r="E5" s="34">
        <v>36</v>
      </c>
      <c r="F5" s="34">
        <v>0</v>
      </c>
      <c r="G5" s="34">
        <f>F5*E5</f>
        <v>0</v>
      </c>
      <c r="H5" s="24">
        <v>0.08</v>
      </c>
      <c r="I5" s="19">
        <f>G5*H5</f>
        <v>0</v>
      </c>
      <c r="J5" s="19">
        <f>G5+I5</f>
        <v>0</v>
      </c>
      <c r="K5" s="29"/>
      <c r="L5" s="17"/>
      <c r="M5" s="17"/>
    </row>
    <row r="6" spans="1:13" ht="14.45" customHeight="1" x14ac:dyDescent="0.25">
      <c r="A6" s="65" t="str">
        <f>'ZAD 21'!A4</f>
        <v>Razem</v>
      </c>
      <c r="B6" s="66"/>
      <c r="C6" s="66"/>
      <c r="D6" s="66"/>
      <c r="E6" s="66"/>
      <c r="F6" s="67"/>
      <c r="G6" s="20">
        <f>SUM(G5)</f>
        <v>0</v>
      </c>
      <c r="H6" s="20"/>
      <c r="I6" s="20">
        <f t="shared" ref="I6:J6" si="0">SUM(I5)</f>
        <v>0</v>
      </c>
      <c r="J6" s="20">
        <f t="shared" si="0"/>
        <v>0</v>
      </c>
    </row>
    <row r="7" spans="1:13" x14ac:dyDescent="0.25">
      <c r="A7" s="12"/>
      <c r="B7" s="12"/>
      <c r="C7" s="12"/>
      <c r="D7" s="12"/>
      <c r="E7" s="12"/>
      <c r="F7" s="12"/>
      <c r="G7" s="12"/>
      <c r="H7" s="12"/>
    </row>
    <row r="8" spans="1:13" ht="14.45" x14ac:dyDescent="0.3">
      <c r="A8" s="12"/>
      <c r="B8" s="12"/>
      <c r="C8" s="12"/>
      <c r="D8" s="12"/>
      <c r="E8" s="12"/>
      <c r="F8" s="12"/>
      <c r="G8" s="12"/>
      <c r="H8" s="12"/>
    </row>
    <row r="9" spans="1:13" x14ac:dyDescent="0.25">
      <c r="A9" s="12"/>
      <c r="B9" s="12" t="s">
        <v>232</v>
      </c>
      <c r="C9" s="12"/>
      <c r="D9" s="12"/>
      <c r="E9" s="12"/>
      <c r="F9" s="12"/>
      <c r="G9" s="12"/>
      <c r="H9" s="12"/>
    </row>
    <row r="10" spans="1:13" ht="14.45" x14ac:dyDescent="0.3">
      <c r="A10" s="12"/>
      <c r="B10" s="12"/>
      <c r="C10" s="12"/>
      <c r="D10" s="12"/>
      <c r="E10" s="12"/>
      <c r="F10" s="12"/>
      <c r="G10" s="12"/>
      <c r="H10" s="12"/>
    </row>
    <row r="11" spans="1:13" x14ac:dyDescent="0.25">
      <c r="A11" s="12"/>
      <c r="B11" s="12" t="s">
        <v>233</v>
      </c>
      <c r="C11" s="12"/>
      <c r="D11" s="12"/>
      <c r="E11" s="12"/>
      <c r="F11" s="12"/>
      <c r="G11" s="12"/>
      <c r="H11" s="12"/>
    </row>
    <row r="12" spans="1:13" ht="15" customHeight="1" x14ac:dyDescent="0.3">
      <c r="A12" s="12"/>
      <c r="B12" s="12"/>
      <c r="C12" s="12"/>
      <c r="D12" s="12"/>
      <c r="E12" s="12"/>
      <c r="F12" s="12"/>
      <c r="G12" s="12"/>
      <c r="H12" s="12"/>
    </row>
    <row r="13" spans="1:13" ht="15" customHeight="1" x14ac:dyDescent="0.3">
      <c r="A13" s="12"/>
      <c r="B13" s="12"/>
      <c r="C13" s="12"/>
      <c r="D13" s="12"/>
      <c r="E13" s="12"/>
      <c r="F13" s="12"/>
      <c r="G13" s="12"/>
      <c r="H13" s="12"/>
    </row>
  </sheetData>
  <mergeCells count="2">
    <mergeCell ref="A1:C1"/>
    <mergeCell ref="A6:F6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"/>
  <sheetViews>
    <sheetView workbookViewId="0">
      <selection activeCell="B3" sqref="B3"/>
    </sheetView>
  </sheetViews>
  <sheetFormatPr defaultRowHeight="15" x14ac:dyDescent="0.25"/>
  <cols>
    <col min="2" max="2" width="51.28515625" customWidth="1"/>
    <col min="3" max="3" width="23.140625" customWidth="1"/>
    <col min="4" max="4" width="9.85546875" customWidth="1"/>
    <col min="7" max="7" width="10" customWidth="1"/>
    <col min="10" max="10" width="10" customWidth="1"/>
    <col min="11" max="11" width="11.5703125" customWidth="1"/>
    <col min="12" max="12" width="11.140625" customWidth="1"/>
  </cols>
  <sheetData>
    <row r="1" spans="1:13" ht="14.45" x14ac:dyDescent="0.3">
      <c r="A1" s="68" t="s">
        <v>312</v>
      </c>
      <c r="B1" s="68"/>
      <c r="C1" s="68"/>
      <c r="D1" s="23"/>
      <c r="E1" s="23"/>
      <c r="F1" s="23"/>
      <c r="G1" s="23"/>
      <c r="H1" s="23"/>
      <c r="I1" s="23"/>
      <c r="J1" s="23"/>
    </row>
    <row r="2" spans="1:13" ht="45" x14ac:dyDescent="0.25">
      <c r="A2" s="34" t="s">
        <v>0</v>
      </c>
      <c r="B2" s="34" t="s">
        <v>1</v>
      </c>
      <c r="C2" s="34" t="s">
        <v>246</v>
      </c>
      <c r="D2" s="32" t="s">
        <v>5</v>
      </c>
      <c r="E2" s="32" t="s">
        <v>6</v>
      </c>
      <c r="F2" s="32" t="s">
        <v>7</v>
      </c>
      <c r="G2" s="32" t="s">
        <v>8</v>
      </c>
      <c r="H2" s="33" t="s">
        <v>323</v>
      </c>
      <c r="I2" s="34" t="s">
        <v>324</v>
      </c>
      <c r="J2" s="33" t="s">
        <v>325</v>
      </c>
      <c r="K2" s="35" t="s">
        <v>326</v>
      </c>
      <c r="L2" s="33" t="s">
        <v>327</v>
      </c>
      <c r="M2" s="33" t="s">
        <v>227</v>
      </c>
    </row>
    <row r="3" spans="1:13" ht="14.45" x14ac:dyDescent="0.3">
      <c r="A3" s="23">
        <v>1</v>
      </c>
      <c r="B3" s="23" t="s">
        <v>270</v>
      </c>
      <c r="C3" s="23" t="s">
        <v>268</v>
      </c>
      <c r="D3" s="23" t="s">
        <v>269</v>
      </c>
      <c r="E3" s="23">
        <v>400</v>
      </c>
      <c r="F3" s="23">
        <v>0</v>
      </c>
      <c r="G3" s="23">
        <f>E3*F3</f>
        <v>0</v>
      </c>
      <c r="H3" s="24">
        <v>0.08</v>
      </c>
      <c r="I3" s="19">
        <f>G3*H3</f>
        <v>0</v>
      </c>
      <c r="J3" s="19">
        <f>G3+I3</f>
        <v>0</v>
      </c>
      <c r="K3" s="29"/>
      <c r="L3" s="17"/>
      <c r="M3" s="17"/>
    </row>
    <row r="4" spans="1:13" ht="14.45" x14ac:dyDescent="0.3">
      <c r="A4" s="61" t="s">
        <v>328</v>
      </c>
      <c r="B4" s="61"/>
      <c r="C4" s="61"/>
      <c r="D4" s="61"/>
      <c r="E4" s="61"/>
      <c r="F4" s="61"/>
      <c r="G4" s="23">
        <f>SUM(G3)</f>
        <v>0</v>
      </c>
      <c r="H4" s="23"/>
      <c r="I4" s="23">
        <f t="shared" ref="I4:J4" si="0">SUM(I3)</f>
        <v>0</v>
      </c>
      <c r="J4" s="23">
        <f t="shared" si="0"/>
        <v>0</v>
      </c>
    </row>
  </sheetData>
  <mergeCells count="2">
    <mergeCell ref="A1:C1"/>
    <mergeCell ref="A4:F4"/>
  </mergeCell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"/>
  <sheetViews>
    <sheetView workbookViewId="0">
      <selection activeCell="B4" sqref="B4"/>
    </sheetView>
  </sheetViews>
  <sheetFormatPr defaultRowHeight="15" x14ac:dyDescent="0.25"/>
  <cols>
    <col min="1" max="1" width="8.140625" customWidth="1"/>
    <col min="2" max="2" width="54.28515625" customWidth="1"/>
    <col min="3" max="3" width="30" customWidth="1"/>
    <col min="5" max="5" width="17" customWidth="1"/>
    <col min="6" max="6" width="19.28515625" customWidth="1"/>
    <col min="8" max="8" width="13.42578125" customWidth="1"/>
    <col min="9" max="9" width="13.140625" customWidth="1"/>
    <col min="12" max="12" width="9.42578125" customWidth="1"/>
    <col min="13" max="13" width="12.28515625" customWidth="1"/>
    <col min="14" max="14" width="10.42578125" customWidth="1"/>
  </cols>
  <sheetData>
    <row r="1" spans="1:15" x14ac:dyDescent="0.25">
      <c r="A1" s="62" t="s">
        <v>321</v>
      </c>
      <c r="B1" s="62"/>
      <c r="C1" s="62"/>
      <c r="D1" s="12"/>
      <c r="E1" s="12"/>
      <c r="F1" s="12"/>
      <c r="G1" s="12"/>
      <c r="H1" s="12"/>
      <c r="I1" s="12"/>
      <c r="J1" s="12"/>
    </row>
    <row r="2" spans="1:15" ht="45" x14ac:dyDescent="0.25">
      <c r="A2" s="39" t="s">
        <v>0</v>
      </c>
      <c r="B2" s="34" t="s">
        <v>209</v>
      </c>
      <c r="C2" s="33" t="s">
        <v>2</v>
      </c>
      <c r="D2" s="32" t="s">
        <v>3</v>
      </c>
      <c r="E2" s="32" t="s">
        <v>278</v>
      </c>
      <c r="F2" s="43" t="s">
        <v>5</v>
      </c>
      <c r="G2" s="32" t="s">
        <v>6</v>
      </c>
      <c r="H2" s="32" t="s">
        <v>7</v>
      </c>
      <c r="I2" s="32" t="s">
        <v>8</v>
      </c>
      <c r="J2" s="33" t="s">
        <v>323</v>
      </c>
      <c r="K2" s="34" t="s">
        <v>324</v>
      </c>
      <c r="L2" s="33" t="s">
        <v>325</v>
      </c>
      <c r="M2" s="33" t="s">
        <v>326</v>
      </c>
      <c r="N2" s="33" t="s">
        <v>327</v>
      </c>
      <c r="O2" s="33" t="s">
        <v>227</v>
      </c>
    </row>
    <row r="3" spans="1:15" ht="75" x14ac:dyDescent="0.25">
      <c r="A3" s="34">
        <v>1</v>
      </c>
      <c r="B3" s="40" t="s">
        <v>279</v>
      </c>
      <c r="C3" s="39" t="s">
        <v>288</v>
      </c>
      <c r="D3" s="39" t="s">
        <v>27</v>
      </c>
      <c r="E3" s="39"/>
      <c r="F3" s="39" t="s">
        <v>280</v>
      </c>
      <c r="G3" s="41">
        <v>7</v>
      </c>
      <c r="H3" s="41">
        <v>0</v>
      </c>
      <c r="I3" s="41">
        <f>G3*H3</f>
        <v>0</v>
      </c>
      <c r="J3" s="24">
        <v>0.08</v>
      </c>
      <c r="K3" s="19">
        <f>I3*J3</f>
        <v>0</v>
      </c>
      <c r="L3" s="19">
        <f>I3+K3</f>
        <v>0</v>
      </c>
      <c r="M3" s="18"/>
      <c r="N3" s="17"/>
      <c r="O3" s="17"/>
    </row>
    <row r="4" spans="1:15" ht="30" x14ac:dyDescent="0.25">
      <c r="A4" s="34">
        <v>2</v>
      </c>
      <c r="B4" s="17" t="s">
        <v>290</v>
      </c>
      <c r="C4" s="23" t="s">
        <v>289</v>
      </c>
      <c r="D4" s="23" t="s">
        <v>27</v>
      </c>
      <c r="E4" s="42" t="s">
        <v>281</v>
      </c>
      <c r="F4" s="23" t="s">
        <v>280</v>
      </c>
      <c r="G4" s="23">
        <v>12</v>
      </c>
      <c r="H4" s="23">
        <v>0</v>
      </c>
      <c r="I4" s="41">
        <f>G4*H4</f>
        <v>0</v>
      </c>
      <c r="J4" s="24">
        <v>0.08</v>
      </c>
      <c r="K4" s="19">
        <f>I4*J4</f>
        <v>0</v>
      </c>
      <c r="L4" s="19">
        <f>I4+K4</f>
        <v>0</v>
      </c>
      <c r="M4" s="18"/>
      <c r="N4" s="17"/>
      <c r="O4" s="17"/>
    </row>
    <row r="5" spans="1:15" ht="14.45" x14ac:dyDescent="0.3">
      <c r="A5" s="69" t="s">
        <v>328</v>
      </c>
      <c r="B5" s="70"/>
      <c r="C5" s="70"/>
      <c r="D5" s="70"/>
      <c r="E5" s="70"/>
      <c r="F5" s="70"/>
      <c r="G5" s="70"/>
      <c r="H5" s="71"/>
      <c r="I5" s="25">
        <f>SUM(I3:I4)</f>
        <v>0</v>
      </c>
      <c r="J5" s="25"/>
      <c r="K5" s="25">
        <f t="shared" ref="K5:L5" si="0">SUM(K3:K4)</f>
        <v>0</v>
      </c>
      <c r="L5" s="25">
        <f t="shared" si="0"/>
        <v>0</v>
      </c>
    </row>
    <row r="6" spans="1:15" x14ac:dyDescent="0.25">
      <c r="A6" s="12"/>
      <c r="B6" s="12" t="s">
        <v>291</v>
      </c>
      <c r="C6" s="12"/>
      <c r="D6" s="12"/>
      <c r="E6" s="12"/>
      <c r="F6" s="12"/>
      <c r="G6" s="12"/>
      <c r="H6" s="12"/>
      <c r="I6" s="12"/>
      <c r="J6" s="12"/>
    </row>
    <row r="7" spans="1:15" x14ac:dyDescent="0.25">
      <c r="A7" s="12"/>
      <c r="B7" s="12"/>
      <c r="C7" s="12"/>
      <c r="D7" s="12"/>
      <c r="E7" s="12"/>
      <c r="F7" s="12"/>
      <c r="G7" s="12"/>
      <c r="H7" s="12"/>
      <c r="I7" s="12"/>
      <c r="J7" s="12"/>
    </row>
  </sheetData>
  <mergeCells count="2">
    <mergeCell ref="A1:C1"/>
    <mergeCell ref="A5:H5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"/>
  <sheetViews>
    <sheetView workbookViewId="0">
      <selection activeCell="E4" sqref="E4"/>
    </sheetView>
  </sheetViews>
  <sheetFormatPr defaultRowHeight="15" x14ac:dyDescent="0.25"/>
  <cols>
    <col min="1" max="1" width="9.85546875" customWidth="1"/>
    <col min="2" max="2" width="40" customWidth="1"/>
    <col min="3" max="3" width="31.42578125" customWidth="1"/>
    <col min="5" max="5" width="33.7109375" customWidth="1"/>
    <col min="6" max="6" width="12.5703125" customWidth="1"/>
    <col min="9" max="9" width="9.7109375" customWidth="1"/>
    <col min="12" max="12" width="10.140625" customWidth="1"/>
    <col min="13" max="13" width="11" customWidth="1"/>
    <col min="14" max="14" width="10.5703125" customWidth="1"/>
    <col min="15" max="15" width="12.7109375" customWidth="1"/>
  </cols>
  <sheetData>
    <row r="1" spans="1:15" x14ac:dyDescent="0.25">
      <c r="A1" s="68" t="s">
        <v>322</v>
      </c>
      <c r="B1" s="68"/>
      <c r="C1" s="68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</row>
    <row r="2" spans="1:15" ht="45" x14ac:dyDescent="0.25">
      <c r="A2" s="34" t="s">
        <v>0</v>
      </c>
      <c r="B2" s="34" t="s">
        <v>209</v>
      </c>
      <c r="C2" s="33" t="s">
        <v>2</v>
      </c>
      <c r="D2" s="32" t="s">
        <v>3</v>
      </c>
      <c r="E2" s="32" t="s">
        <v>210</v>
      </c>
      <c r="F2" s="32" t="s">
        <v>5</v>
      </c>
      <c r="G2" s="32" t="s">
        <v>6</v>
      </c>
      <c r="H2" s="32" t="s">
        <v>7</v>
      </c>
      <c r="I2" s="32" t="s">
        <v>8</v>
      </c>
      <c r="J2" s="36" t="s">
        <v>323</v>
      </c>
      <c r="K2" s="37" t="s">
        <v>324</v>
      </c>
      <c r="L2" s="36" t="s">
        <v>325</v>
      </c>
      <c r="M2" s="36" t="s">
        <v>329</v>
      </c>
      <c r="N2" s="36" t="s">
        <v>327</v>
      </c>
      <c r="O2" s="38" t="s">
        <v>227</v>
      </c>
    </row>
    <row r="3" spans="1:15" ht="75" x14ac:dyDescent="0.25">
      <c r="A3" s="26">
        <v>1</v>
      </c>
      <c r="B3" s="28" t="s">
        <v>282</v>
      </c>
      <c r="C3" s="26" t="s">
        <v>283</v>
      </c>
      <c r="D3" s="26" t="s">
        <v>27</v>
      </c>
      <c r="E3" s="28" t="s">
        <v>284</v>
      </c>
      <c r="F3" s="26" t="s">
        <v>219</v>
      </c>
      <c r="G3" s="26">
        <v>20</v>
      </c>
      <c r="H3" s="26">
        <v>0</v>
      </c>
      <c r="I3" s="26">
        <f>H3*G3</f>
        <v>0</v>
      </c>
      <c r="J3" s="24">
        <v>0.08</v>
      </c>
      <c r="K3" s="19">
        <f>I3*J3</f>
        <v>0</v>
      </c>
      <c r="L3" s="19">
        <f>I3+K3</f>
        <v>0</v>
      </c>
      <c r="M3" s="18"/>
      <c r="N3" s="17"/>
      <c r="O3" s="17"/>
    </row>
    <row r="4" spans="1:15" ht="90" x14ac:dyDescent="0.25">
      <c r="A4" s="26">
        <v>2</v>
      </c>
      <c r="B4" s="28" t="s">
        <v>285</v>
      </c>
      <c r="C4" s="26" t="s">
        <v>286</v>
      </c>
      <c r="D4" s="26" t="s">
        <v>27</v>
      </c>
      <c r="E4" s="28" t="s">
        <v>287</v>
      </c>
      <c r="F4" s="26" t="s">
        <v>214</v>
      </c>
      <c r="G4" s="26">
        <v>10</v>
      </c>
      <c r="H4" s="26">
        <v>0</v>
      </c>
      <c r="I4" s="26">
        <f>H4*G4</f>
        <v>0</v>
      </c>
      <c r="J4" s="24">
        <v>0.08</v>
      </c>
      <c r="K4" s="19">
        <f>I4*J4</f>
        <v>0</v>
      </c>
      <c r="L4" s="19">
        <f>I4+K4</f>
        <v>0</v>
      </c>
      <c r="M4" s="23"/>
      <c r="N4" s="23"/>
      <c r="O4" s="23"/>
    </row>
    <row r="5" spans="1:15" ht="14.45" x14ac:dyDescent="0.3">
      <c r="A5" s="72" t="s">
        <v>328</v>
      </c>
      <c r="B5" s="72"/>
      <c r="C5" s="72"/>
      <c r="D5" s="72"/>
      <c r="E5" s="72"/>
      <c r="F5" s="72"/>
      <c r="G5" s="72"/>
      <c r="H5" s="72"/>
      <c r="I5" s="21">
        <f>SUM(I3:I4)</f>
        <v>0</v>
      </c>
      <c r="J5" s="21"/>
      <c r="K5" s="21">
        <f t="shared" ref="K5:L5" si="0">SUM(K3:K4)</f>
        <v>0</v>
      </c>
      <c r="L5" s="21">
        <f t="shared" si="0"/>
        <v>0</v>
      </c>
    </row>
    <row r="6" spans="1:15" ht="14.45" x14ac:dyDescent="0.3">
      <c r="A6" s="16"/>
      <c r="B6" s="16"/>
      <c r="C6" s="16"/>
      <c r="D6" s="16"/>
      <c r="E6" s="16"/>
      <c r="F6" s="16"/>
      <c r="G6" s="16"/>
      <c r="H6" s="16"/>
      <c r="I6" s="16"/>
    </row>
    <row r="7" spans="1:15" x14ac:dyDescent="0.25">
      <c r="A7" s="16"/>
      <c r="B7" s="16"/>
      <c r="C7" s="16"/>
      <c r="D7" s="16"/>
      <c r="E7" s="16"/>
      <c r="F7" s="16"/>
      <c r="G7" s="16"/>
      <c r="H7" s="16"/>
      <c r="I7" s="16"/>
    </row>
    <row r="8" spans="1:15" x14ac:dyDescent="0.25">
      <c r="A8" s="16"/>
      <c r="B8" s="16"/>
      <c r="C8" s="16"/>
      <c r="D8" s="16"/>
      <c r="E8" s="16"/>
      <c r="F8" s="16"/>
      <c r="G8" s="16"/>
      <c r="H8" s="16"/>
      <c r="I8" s="16"/>
    </row>
    <row r="9" spans="1:15" x14ac:dyDescent="0.25">
      <c r="A9" s="16"/>
      <c r="B9" s="16"/>
      <c r="C9" s="16"/>
      <c r="D9" s="16"/>
      <c r="E9" s="16"/>
      <c r="F9" s="16"/>
      <c r="G9" s="16"/>
      <c r="H9" s="16"/>
      <c r="I9" s="16"/>
    </row>
    <row r="10" spans="1:15" x14ac:dyDescent="0.25">
      <c r="A10" s="16"/>
      <c r="B10" s="16"/>
      <c r="C10" s="16"/>
      <c r="D10" s="16"/>
      <c r="E10" s="16"/>
      <c r="F10" s="16"/>
      <c r="G10" s="16"/>
      <c r="H10" s="16"/>
      <c r="I10" s="16"/>
    </row>
    <row r="11" spans="1:15" x14ac:dyDescent="0.25">
      <c r="A11" s="16"/>
      <c r="B11" s="16"/>
      <c r="C11" s="16"/>
      <c r="D11" s="16"/>
      <c r="E11" s="16"/>
      <c r="F11" s="16"/>
      <c r="G11" s="16"/>
      <c r="H11" s="16"/>
      <c r="I11" s="16"/>
    </row>
    <row r="12" spans="1:15" x14ac:dyDescent="0.25">
      <c r="A12" s="16"/>
      <c r="B12" s="16"/>
      <c r="C12" s="16"/>
      <c r="D12" s="16"/>
      <c r="E12" s="16"/>
      <c r="F12" s="16"/>
      <c r="G12" s="16"/>
      <c r="H12" s="16"/>
      <c r="I12" s="16"/>
    </row>
    <row r="13" spans="1:15" x14ac:dyDescent="0.25">
      <c r="A13" s="16"/>
      <c r="B13" s="16"/>
      <c r="C13" s="16"/>
      <c r="D13" s="16"/>
      <c r="E13" s="16"/>
      <c r="F13" s="16"/>
      <c r="G13" s="16"/>
      <c r="H13" s="16"/>
      <c r="I13" s="16"/>
    </row>
  </sheetData>
  <mergeCells count="2">
    <mergeCell ref="A1:C1"/>
    <mergeCell ref="A5:H5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"/>
  <sheetViews>
    <sheetView workbookViewId="0">
      <selection activeCell="B3" sqref="B3"/>
    </sheetView>
  </sheetViews>
  <sheetFormatPr defaultRowHeight="15" x14ac:dyDescent="0.25"/>
  <cols>
    <col min="2" max="2" width="41.85546875" customWidth="1"/>
    <col min="3" max="3" width="20.7109375" customWidth="1"/>
    <col min="4" max="4" width="19.7109375" customWidth="1"/>
    <col min="8" max="8" width="9.7109375" customWidth="1"/>
    <col min="11" max="11" width="9.7109375" customWidth="1"/>
    <col min="12" max="12" width="11.140625" customWidth="1"/>
    <col min="13" max="13" width="11" customWidth="1"/>
    <col min="14" max="14" width="13.140625" customWidth="1"/>
  </cols>
  <sheetData>
    <row r="1" spans="1:14" x14ac:dyDescent="0.25">
      <c r="A1" s="62" t="s">
        <v>317</v>
      </c>
      <c r="B1" s="62"/>
      <c r="C1" s="12"/>
      <c r="D1" s="12"/>
      <c r="E1" s="12"/>
      <c r="F1" s="12"/>
      <c r="G1" s="12"/>
      <c r="H1" s="12"/>
    </row>
    <row r="2" spans="1:14" ht="45" x14ac:dyDescent="0.25">
      <c r="A2" s="12" t="s">
        <v>0</v>
      </c>
      <c r="B2" s="23" t="s">
        <v>296</v>
      </c>
      <c r="C2" s="30" t="s">
        <v>3</v>
      </c>
      <c r="D2" s="30" t="s">
        <v>150</v>
      </c>
      <c r="E2" s="32" t="s">
        <v>297</v>
      </c>
      <c r="F2" s="32" t="s">
        <v>6</v>
      </c>
      <c r="G2" s="32" t="s">
        <v>7</v>
      </c>
      <c r="H2" s="32" t="s">
        <v>8</v>
      </c>
      <c r="I2" s="33" t="s">
        <v>323</v>
      </c>
      <c r="J2" s="34" t="s">
        <v>324</v>
      </c>
      <c r="K2" s="33" t="s">
        <v>325</v>
      </c>
      <c r="L2" s="35" t="s">
        <v>326</v>
      </c>
      <c r="M2" s="33" t="s">
        <v>327</v>
      </c>
      <c r="N2" s="33" t="s">
        <v>227</v>
      </c>
    </row>
    <row r="3" spans="1:14" ht="45" x14ac:dyDescent="0.25">
      <c r="A3" s="15">
        <v>1</v>
      </c>
      <c r="B3" s="28" t="s">
        <v>302</v>
      </c>
      <c r="C3" s="26" t="s">
        <v>298</v>
      </c>
      <c r="D3" s="26" t="s">
        <v>303</v>
      </c>
      <c r="E3" s="26" t="s">
        <v>299</v>
      </c>
      <c r="F3" s="31">
        <v>60</v>
      </c>
      <c r="G3" s="26">
        <v>0</v>
      </c>
      <c r="H3" s="26">
        <f>F3*G3</f>
        <v>0</v>
      </c>
      <c r="I3" s="24">
        <v>0.08</v>
      </c>
      <c r="J3" s="19">
        <f>H3*I3</f>
        <v>0</v>
      </c>
      <c r="K3" s="19">
        <f>H3+J3</f>
        <v>0</v>
      </c>
      <c r="L3" s="29"/>
      <c r="M3" s="17"/>
      <c r="N3" s="17"/>
    </row>
    <row r="4" spans="1:14" ht="30" x14ac:dyDescent="0.25">
      <c r="A4" s="15">
        <v>2</v>
      </c>
      <c r="B4" s="28" t="s">
        <v>304</v>
      </c>
      <c r="C4" s="26" t="s">
        <v>300</v>
      </c>
      <c r="D4" s="26" t="s">
        <v>301</v>
      </c>
      <c r="E4" s="26" t="s">
        <v>299</v>
      </c>
      <c r="F4" s="31">
        <v>84</v>
      </c>
      <c r="G4" s="26">
        <v>0</v>
      </c>
      <c r="H4" s="26">
        <f>F4*G4</f>
        <v>0</v>
      </c>
      <c r="I4" s="24">
        <v>0.08</v>
      </c>
      <c r="J4" s="19">
        <f>H4*I4</f>
        <v>0</v>
      </c>
      <c r="K4" s="19">
        <f>H4+J4</f>
        <v>0</v>
      </c>
      <c r="L4" s="29"/>
      <c r="M4" s="17"/>
      <c r="N4" s="17"/>
    </row>
    <row r="5" spans="1:14" ht="14.45" x14ac:dyDescent="0.3">
      <c r="A5" s="12"/>
      <c r="B5" s="73" t="s">
        <v>328</v>
      </c>
      <c r="C5" s="61"/>
      <c r="D5" s="61"/>
      <c r="E5" s="61"/>
      <c r="F5" s="61"/>
      <c r="G5" s="61"/>
      <c r="H5" s="25">
        <f>SUM(H3:H4)</f>
        <v>0</v>
      </c>
      <c r="I5" s="25"/>
      <c r="J5" s="25">
        <f t="shared" ref="J5:K5" si="0">SUM(J3:J4)</f>
        <v>0</v>
      </c>
      <c r="K5" s="25">
        <f t="shared" si="0"/>
        <v>0</v>
      </c>
    </row>
    <row r="6" spans="1:14" ht="14.45" x14ac:dyDescent="0.3">
      <c r="A6" s="12"/>
      <c r="B6" s="12"/>
      <c r="C6" s="12"/>
      <c r="D6" s="12"/>
      <c r="E6" s="12"/>
      <c r="F6" s="12"/>
      <c r="G6" s="12"/>
      <c r="H6" s="12"/>
    </row>
  </sheetData>
  <mergeCells count="2">
    <mergeCell ref="A1:B1"/>
    <mergeCell ref="B5:G5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workbookViewId="0">
      <selection activeCell="B20" sqref="B20"/>
    </sheetView>
  </sheetViews>
  <sheetFormatPr defaultRowHeight="15" x14ac:dyDescent="0.25"/>
  <cols>
    <col min="1" max="1" width="9.140625" style="12"/>
    <col min="2" max="2" width="55.28515625" style="12" customWidth="1"/>
    <col min="3" max="3" width="9.140625" style="12"/>
    <col min="4" max="4" width="28.140625" style="12" customWidth="1"/>
    <col min="5" max="5" width="15.28515625" style="12" customWidth="1"/>
    <col min="6" max="6" width="27.7109375" style="12" customWidth="1"/>
    <col min="7" max="8" width="9.140625" style="12"/>
    <col min="9" max="9" width="9.85546875" style="12" customWidth="1"/>
    <col min="10" max="10" width="11.28515625" style="12" customWidth="1"/>
    <col min="11" max="11" width="10" style="12" customWidth="1"/>
    <col min="12" max="12" width="13.28515625" style="12" customWidth="1"/>
    <col min="13" max="16384" width="9.140625" style="12"/>
  </cols>
  <sheetData>
    <row r="1" spans="1:12" x14ac:dyDescent="0.25">
      <c r="A1" s="62" t="s">
        <v>331</v>
      </c>
      <c r="B1" s="62"/>
      <c r="C1" s="62"/>
    </row>
    <row r="2" spans="1:12" ht="45" x14ac:dyDescent="0.25">
      <c r="A2" s="34" t="s">
        <v>332</v>
      </c>
      <c r="B2" s="34" t="s">
        <v>333</v>
      </c>
      <c r="C2" s="34" t="s">
        <v>297</v>
      </c>
      <c r="D2" s="34" t="s">
        <v>334</v>
      </c>
      <c r="E2" s="34" t="s">
        <v>7</v>
      </c>
      <c r="F2" s="34" t="s">
        <v>8</v>
      </c>
      <c r="G2" s="33" t="s">
        <v>323</v>
      </c>
      <c r="H2" s="34" t="s">
        <v>324</v>
      </c>
      <c r="I2" s="33" t="s">
        <v>325</v>
      </c>
      <c r="J2" s="33" t="s">
        <v>326</v>
      </c>
      <c r="K2" s="33" t="s">
        <v>327</v>
      </c>
      <c r="L2" s="33" t="s">
        <v>227</v>
      </c>
    </row>
    <row r="3" spans="1:12" ht="29.25" customHeight="1" x14ac:dyDescent="0.25">
      <c r="A3" s="34">
        <v>1</v>
      </c>
      <c r="B3" s="76" t="s">
        <v>335</v>
      </c>
      <c r="C3" s="77"/>
      <c r="D3" s="77"/>
      <c r="E3" s="77"/>
      <c r="F3" s="77"/>
      <c r="G3" s="78"/>
      <c r="H3" s="78"/>
      <c r="I3" s="78"/>
      <c r="J3" s="78"/>
      <c r="K3" s="78"/>
      <c r="L3" s="79"/>
    </row>
    <row r="4" spans="1:12" x14ac:dyDescent="0.25">
      <c r="A4" s="34" t="s">
        <v>336</v>
      </c>
      <c r="B4" s="23" t="s">
        <v>337</v>
      </c>
      <c r="C4" s="23"/>
      <c r="D4" s="23">
        <v>8</v>
      </c>
      <c r="E4" s="23">
        <v>0</v>
      </c>
      <c r="F4" s="26">
        <f>E4*D4</f>
        <v>0</v>
      </c>
      <c r="G4" s="24">
        <v>0.08</v>
      </c>
      <c r="H4" s="19">
        <f>F4*G4</f>
        <v>0</v>
      </c>
      <c r="I4" s="19">
        <f>F4+H4</f>
        <v>0</v>
      </c>
      <c r="J4" s="51"/>
      <c r="K4" s="17"/>
      <c r="L4" s="23" t="s">
        <v>338</v>
      </c>
    </row>
    <row r="5" spans="1:12" ht="46.5" customHeight="1" x14ac:dyDescent="0.25">
      <c r="A5" s="34">
        <v>2</v>
      </c>
      <c r="B5" s="76" t="s">
        <v>339</v>
      </c>
      <c r="C5" s="77"/>
      <c r="D5" s="77"/>
      <c r="E5" s="77"/>
      <c r="F5" s="77"/>
      <c r="G5" s="78"/>
      <c r="H5" s="78"/>
      <c r="I5" s="78"/>
      <c r="J5" s="78"/>
      <c r="K5" s="78"/>
      <c r="L5" s="79"/>
    </row>
    <row r="6" spans="1:12" x14ac:dyDescent="0.25">
      <c r="A6" s="34" t="s">
        <v>336</v>
      </c>
      <c r="B6" s="17" t="s">
        <v>340</v>
      </c>
      <c r="C6" s="23" t="s">
        <v>341</v>
      </c>
      <c r="D6" s="23">
        <v>4</v>
      </c>
      <c r="E6" s="23">
        <v>0</v>
      </c>
      <c r="F6" s="26">
        <f>E6*D6</f>
        <v>0</v>
      </c>
      <c r="G6" s="24">
        <v>0.08</v>
      </c>
      <c r="H6" s="19">
        <f t="shared" ref="H6:H20" si="0">F6*G6</f>
        <v>0</v>
      </c>
      <c r="I6" s="19">
        <f t="shared" ref="I6:I20" si="1">F6+H6</f>
        <v>0</v>
      </c>
      <c r="J6" s="23"/>
      <c r="K6" s="23"/>
      <c r="L6" s="23"/>
    </row>
    <row r="7" spans="1:12" x14ac:dyDescent="0.25">
      <c r="A7" s="34" t="s">
        <v>342</v>
      </c>
      <c r="B7" s="17" t="s">
        <v>343</v>
      </c>
      <c r="C7" s="23" t="s">
        <v>341</v>
      </c>
      <c r="D7" s="23">
        <v>4</v>
      </c>
      <c r="E7" s="23">
        <v>0</v>
      </c>
      <c r="F7" s="26">
        <f t="shared" ref="F7:F20" si="2">E7*D7</f>
        <v>0</v>
      </c>
      <c r="G7" s="24">
        <v>0.08</v>
      </c>
      <c r="H7" s="19">
        <f t="shared" si="0"/>
        <v>0</v>
      </c>
      <c r="I7" s="19">
        <f t="shared" si="1"/>
        <v>0</v>
      </c>
      <c r="J7" s="23"/>
      <c r="K7" s="23"/>
      <c r="L7" s="23"/>
    </row>
    <row r="8" spans="1:12" x14ac:dyDescent="0.25">
      <c r="A8" s="34" t="s">
        <v>344</v>
      </c>
      <c r="B8" s="17" t="s">
        <v>345</v>
      </c>
      <c r="C8" s="23" t="s">
        <v>341</v>
      </c>
      <c r="D8" s="23">
        <v>10</v>
      </c>
      <c r="E8" s="23">
        <v>0</v>
      </c>
      <c r="F8" s="26">
        <f t="shared" si="2"/>
        <v>0</v>
      </c>
      <c r="G8" s="24">
        <v>0.08</v>
      </c>
      <c r="H8" s="19">
        <f t="shared" si="0"/>
        <v>0</v>
      </c>
      <c r="I8" s="19">
        <f t="shared" si="1"/>
        <v>0</v>
      </c>
      <c r="J8" s="23"/>
      <c r="K8" s="23"/>
      <c r="L8" s="23"/>
    </row>
    <row r="9" spans="1:12" x14ac:dyDescent="0.25">
      <c r="A9" s="34" t="s">
        <v>346</v>
      </c>
      <c r="B9" s="17" t="s">
        <v>347</v>
      </c>
      <c r="C9" s="23" t="s">
        <v>341</v>
      </c>
      <c r="D9" s="23">
        <v>15</v>
      </c>
      <c r="E9" s="23">
        <v>0</v>
      </c>
      <c r="F9" s="26">
        <f t="shared" si="2"/>
        <v>0</v>
      </c>
      <c r="G9" s="24">
        <v>0.08</v>
      </c>
      <c r="H9" s="19">
        <f t="shared" si="0"/>
        <v>0</v>
      </c>
      <c r="I9" s="19">
        <f t="shared" si="1"/>
        <v>0</v>
      </c>
      <c r="J9" s="23"/>
      <c r="K9" s="23"/>
      <c r="L9" s="23"/>
    </row>
    <row r="10" spans="1:12" x14ac:dyDescent="0.25">
      <c r="A10" s="34" t="s">
        <v>348</v>
      </c>
      <c r="B10" s="17" t="s">
        <v>349</v>
      </c>
      <c r="C10" s="23" t="s">
        <v>341</v>
      </c>
      <c r="D10" s="23">
        <v>95</v>
      </c>
      <c r="E10" s="23">
        <v>0</v>
      </c>
      <c r="F10" s="26">
        <f t="shared" si="2"/>
        <v>0</v>
      </c>
      <c r="G10" s="24">
        <v>0.08</v>
      </c>
      <c r="H10" s="19">
        <f t="shared" si="0"/>
        <v>0</v>
      </c>
      <c r="I10" s="19">
        <f t="shared" si="1"/>
        <v>0</v>
      </c>
      <c r="J10" s="23"/>
      <c r="K10" s="23"/>
      <c r="L10" s="23" t="s">
        <v>338</v>
      </c>
    </row>
    <row r="11" spans="1:12" x14ac:dyDescent="0.25">
      <c r="A11" s="34" t="s">
        <v>350</v>
      </c>
      <c r="B11" s="17" t="s">
        <v>351</v>
      </c>
      <c r="C11" s="23" t="s">
        <v>341</v>
      </c>
      <c r="D11" s="23">
        <v>135</v>
      </c>
      <c r="E11" s="23">
        <v>0</v>
      </c>
      <c r="F11" s="26">
        <f t="shared" si="2"/>
        <v>0</v>
      </c>
      <c r="G11" s="24">
        <v>0.08</v>
      </c>
      <c r="H11" s="19">
        <f t="shared" si="0"/>
        <v>0</v>
      </c>
      <c r="I11" s="19">
        <f t="shared" si="1"/>
        <v>0</v>
      </c>
      <c r="J11" s="23"/>
      <c r="K11" s="23"/>
      <c r="L11" s="23"/>
    </row>
    <row r="12" spans="1:12" x14ac:dyDescent="0.25">
      <c r="A12" s="34" t="s">
        <v>352</v>
      </c>
      <c r="B12" s="17" t="s">
        <v>353</v>
      </c>
      <c r="C12" s="23" t="s">
        <v>341</v>
      </c>
      <c r="D12" s="23">
        <v>90</v>
      </c>
      <c r="E12" s="23">
        <v>0</v>
      </c>
      <c r="F12" s="26">
        <f t="shared" si="2"/>
        <v>0</v>
      </c>
      <c r="G12" s="24">
        <v>0.08</v>
      </c>
      <c r="H12" s="19">
        <f t="shared" si="0"/>
        <v>0</v>
      </c>
      <c r="I12" s="19">
        <f t="shared" si="1"/>
        <v>0</v>
      </c>
      <c r="J12" s="23"/>
      <c r="K12" s="23"/>
      <c r="L12" s="23"/>
    </row>
    <row r="13" spans="1:12" x14ac:dyDescent="0.25">
      <c r="A13" s="34" t="s">
        <v>354</v>
      </c>
      <c r="B13" s="17" t="s">
        <v>355</v>
      </c>
      <c r="C13" s="23" t="s">
        <v>341</v>
      </c>
      <c r="D13" s="23">
        <v>30</v>
      </c>
      <c r="E13" s="23">
        <v>0</v>
      </c>
      <c r="F13" s="26">
        <f t="shared" si="2"/>
        <v>0</v>
      </c>
      <c r="G13" s="24">
        <v>0.08</v>
      </c>
      <c r="H13" s="19">
        <f t="shared" si="0"/>
        <v>0</v>
      </c>
      <c r="I13" s="19">
        <f t="shared" si="1"/>
        <v>0</v>
      </c>
      <c r="J13" s="23"/>
      <c r="K13" s="23"/>
      <c r="L13" s="23"/>
    </row>
    <row r="14" spans="1:12" x14ac:dyDescent="0.25">
      <c r="A14" s="34" t="s">
        <v>356</v>
      </c>
      <c r="B14" s="17" t="s">
        <v>357</v>
      </c>
      <c r="C14" s="23" t="s">
        <v>341</v>
      </c>
      <c r="D14" s="23">
        <v>8</v>
      </c>
      <c r="E14" s="23">
        <v>0</v>
      </c>
      <c r="F14" s="26">
        <f t="shared" si="2"/>
        <v>0</v>
      </c>
      <c r="G14" s="24">
        <v>0.08</v>
      </c>
      <c r="H14" s="19">
        <f t="shared" si="0"/>
        <v>0</v>
      </c>
      <c r="I14" s="19">
        <f t="shared" si="1"/>
        <v>0</v>
      </c>
      <c r="J14" s="23"/>
      <c r="K14" s="23"/>
      <c r="L14" s="23"/>
    </row>
    <row r="15" spans="1:12" ht="30" x14ac:dyDescent="0.25">
      <c r="A15" s="34">
        <v>3</v>
      </c>
      <c r="B15" s="17" t="s">
        <v>358</v>
      </c>
      <c r="C15" s="23" t="s">
        <v>341</v>
      </c>
      <c r="D15" s="23">
        <v>6</v>
      </c>
      <c r="E15" s="23">
        <v>0</v>
      </c>
      <c r="F15" s="26">
        <f t="shared" si="2"/>
        <v>0</v>
      </c>
      <c r="G15" s="24">
        <v>0.08</v>
      </c>
      <c r="H15" s="19">
        <f t="shared" si="0"/>
        <v>0</v>
      </c>
      <c r="I15" s="19">
        <f t="shared" si="1"/>
        <v>0</v>
      </c>
      <c r="J15" s="23"/>
      <c r="K15" s="23"/>
      <c r="L15" s="23"/>
    </row>
    <row r="16" spans="1:12" ht="90" x14ac:dyDescent="0.25">
      <c r="A16" s="34">
        <v>4</v>
      </c>
      <c r="B16" s="17" t="s">
        <v>359</v>
      </c>
      <c r="C16" s="23" t="s">
        <v>341</v>
      </c>
      <c r="D16" s="23">
        <v>550</v>
      </c>
      <c r="E16" s="23">
        <v>0</v>
      </c>
      <c r="F16" s="26">
        <f t="shared" si="2"/>
        <v>0</v>
      </c>
      <c r="G16" s="24">
        <v>0.08</v>
      </c>
      <c r="H16" s="19">
        <f t="shared" si="0"/>
        <v>0</v>
      </c>
      <c r="I16" s="19">
        <f t="shared" si="1"/>
        <v>0</v>
      </c>
      <c r="J16" s="23"/>
      <c r="K16" s="23"/>
      <c r="L16" s="23"/>
    </row>
    <row r="17" spans="1:12" ht="30" x14ac:dyDescent="0.25">
      <c r="A17" s="34">
        <v>5</v>
      </c>
      <c r="B17" s="17" t="s">
        <v>360</v>
      </c>
      <c r="C17" s="23" t="s">
        <v>341</v>
      </c>
      <c r="D17" s="23">
        <v>80</v>
      </c>
      <c r="E17" s="23">
        <v>0</v>
      </c>
      <c r="F17" s="26">
        <f t="shared" si="2"/>
        <v>0</v>
      </c>
      <c r="G17" s="24">
        <v>0.08</v>
      </c>
      <c r="H17" s="19">
        <f t="shared" si="0"/>
        <v>0</v>
      </c>
      <c r="I17" s="19">
        <f t="shared" si="1"/>
        <v>0</v>
      </c>
      <c r="J17" s="23"/>
      <c r="K17" s="23"/>
      <c r="L17" s="23"/>
    </row>
    <row r="18" spans="1:12" x14ac:dyDescent="0.25">
      <c r="A18" s="34">
        <v>6</v>
      </c>
      <c r="B18" s="17" t="s">
        <v>361</v>
      </c>
      <c r="C18" s="23"/>
      <c r="D18" s="23">
        <v>40</v>
      </c>
      <c r="E18" s="23">
        <v>0</v>
      </c>
      <c r="F18" s="26">
        <f t="shared" si="2"/>
        <v>0</v>
      </c>
      <c r="G18" s="24">
        <v>0.08</v>
      </c>
      <c r="H18" s="19">
        <f t="shared" si="0"/>
        <v>0</v>
      </c>
      <c r="I18" s="19">
        <f t="shared" si="1"/>
        <v>0</v>
      </c>
      <c r="J18" s="23"/>
      <c r="K18" s="23"/>
      <c r="L18" s="23"/>
    </row>
    <row r="19" spans="1:12" ht="30" x14ac:dyDescent="0.25">
      <c r="A19" s="34">
        <v>7</v>
      </c>
      <c r="B19" s="17" t="s">
        <v>362</v>
      </c>
      <c r="C19" s="23" t="s">
        <v>341</v>
      </c>
      <c r="D19" s="23">
        <v>2</v>
      </c>
      <c r="E19" s="23">
        <v>0</v>
      </c>
      <c r="F19" s="26">
        <f t="shared" si="2"/>
        <v>0</v>
      </c>
      <c r="G19" s="24">
        <v>0.08</v>
      </c>
      <c r="H19" s="19">
        <f t="shared" si="0"/>
        <v>0</v>
      </c>
      <c r="I19" s="19">
        <f t="shared" si="1"/>
        <v>0</v>
      </c>
      <c r="J19" s="23"/>
      <c r="K19" s="23"/>
      <c r="L19" s="23"/>
    </row>
    <row r="20" spans="1:12" x14ac:dyDescent="0.25">
      <c r="A20" s="34">
        <v>8</v>
      </c>
      <c r="B20" s="17" t="s">
        <v>363</v>
      </c>
      <c r="C20" s="23" t="s">
        <v>341</v>
      </c>
      <c r="D20" s="23">
        <v>20</v>
      </c>
      <c r="E20" s="23">
        <v>0</v>
      </c>
      <c r="F20" s="26">
        <f t="shared" si="2"/>
        <v>0</v>
      </c>
      <c r="G20" s="24">
        <v>0.08</v>
      </c>
      <c r="H20" s="19">
        <f t="shared" si="0"/>
        <v>0</v>
      </c>
      <c r="I20" s="19">
        <f t="shared" si="1"/>
        <v>0</v>
      </c>
      <c r="J20" s="23"/>
      <c r="K20" s="23"/>
      <c r="L20" s="23"/>
    </row>
    <row r="21" spans="1:12" x14ac:dyDescent="0.25">
      <c r="A21" s="74" t="s">
        <v>328</v>
      </c>
      <c r="B21" s="61"/>
      <c r="C21" s="61"/>
      <c r="D21" s="61"/>
      <c r="E21" s="61"/>
      <c r="F21" s="25">
        <f>SUM(F4,F6:F20)</f>
        <v>0</v>
      </c>
      <c r="G21" s="25"/>
      <c r="H21" s="25">
        <f t="shared" ref="H21:I21" si="3">SUM(H4,H6:H20)</f>
        <v>0</v>
      </c>
      <c r="I21" s="25">
        <f t="shared" si="3"/>
        <v>0</v>
      </c>
      <c r="J21" s="23"/>
      <c r="K21" s="23"/>
      <c r="L21" s="23"/>
    </row>
    <row r="23" spans="1:12" x14ac:dyDescent="0.25">
      <c r="B23" s="12" t="s">
        <v>378</v>
      </c>
    </row>
  </sheetData>
  <mergeCells count="4">
    <mergeCell ref="A1:C1"/>
    <mergeCell ref="A21:E21"/>
    <mergeCell ref="B3:L3"/>
    <mergeCell ref="B5:L5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"/>
  <sheetViews>
    <sheetView workbookViewId="0">
      <selection sqref="A1:C1"/>
    </sheetView>
  </sheetViews>
  <sheetFormatPr defaultRowHeight="15" x14ac:dyDescent="0.25"/>
  <cols>
    <col min="1" max="1" width="9" style="12" customWidth="1"/>
    <col min="2" max="2" width="41" style="12" customWidth="1"/>
    <col min="3" max="3" width="5.7109375" style="12" customWidth="1"/>
    <col min="4" max="4" width="27.7109375" style="12" customWidth="1"/>
    <col min="5" max="5" width="9.140625" style="12"/>
    <col min="6" max="6" width="10.7109375" style="12" customWidth="1"/>
    <col min="7" max="8" width="9.140625" style="12"/>
    <col min="9" max="9" width="10.42578125" style="12" customWidth="1"/>
    <col min="10" max="10" width="11.5703125" style="12" customWidth="1"/>
    <col min="11" max="11" width="10.140625" style="12" customWidth="1"/>
    <col min="12" max="12" width="13.42578125" style="12" customWidth="1"/>
    <col min="13" max="16384" width="9.140625" style="12"/>
  </cols>
  <sheetData>
    <row r="1" spans="1:12" x14ac:dyDescent="0.25">
      <c r="A1" s="68" t="s">
        <v>379</v>
      </c>
      <c r="B1" s="68"/>
      <c r="C1" s="68"/>
      <c r="D1" s="23"/>
      <c r="E1" s="23"/>
    </row>
    <row r="2" spans="1:12" ht="45" x14ac:dyDescent="0.25">
      <c r="A2" s="23" t="s">
        <v>332</v>
      </c>
      <c r="B2" s="23" t="s">
        <v>333</v>
      </c>
      <c r="C2" s="23" t="s">
        <v>297</v>
      </c>
      <c r="D2" s="23" t="s">
        <v>334</v>
      </c>
      <c r="E2" s="23" t="s">
        <v>7</v>
      </c>
      <c r="F2" s="55" t="s">
        <v>8</v>
      </c>
      <c r="G2" s="33" t="s">
        <v>323</v>
      </c>
      <c r="H2" s="34" t="s">
        <v>324</v>
      </c>
      <c r="I2" s="33" t="s">
        <v>325</v>
      </c>
      <c r="J2" s="35" t="s">
        <v>326</v>
      </c>
      <c r="K2" s="33" t="s">
        <v>327</v>
      </c>
      <c r="L2" s="33" t="s">
        <v>227</v>
      </c>
    </row>
    <row r="3" spans="1:12" ht="60" x14ac:dyDescent="0.25">
      <c r="A3" s="23">
        <v>1</v>
      </c>
      <c r="B3" s="17" t="s">
        <v>364</v>
      </c>
      <c r="C3" s="23" t="s">
        <v>341</v>
      </c>
      <c r="D3" s="23">
        <v>140</v>
      </c>
      <c r="E3" s="23">
        <v>0</v>
      </c>
      <c r="F3" s="56">
        <f>D3*E3</f>
        <v>0</v>
      </c>
      <c r="G3" s="24">
        <v>0.08</v>
      </c>
      <c r="H3" s="19">
        <f>F3*G3</f>
        <v>0</v>
      </c>
      <c r="I3" s="19">
        <f>F3+H3</f>
        <v>0</v>
      </c>
      <c r="J3" s="29"/>
      <c r="K3" s="17"/>
      <c r="L3" s="17"/>
    </row>
    <row r="4" spans="1:12" x14ac:dyDescent="0.25">
      <c r="A4" s="61" t="s">
        <v>328</v>
      </c>
      <c r="B4" s="61"/>
      <c r="C4" s="61"/>
      <c r="D4" s="61"/>
      <c r="E4" s="61"/>
      <c r="F4" s="57">
        <f>SUM(F3)</f>
        <v>0</v>
      </c>
      <c r="G4" s="20"/>
      <c r="H4" s="20">
        <f t="shared" ref="H4:I4" si="0">SUM(H3)</f>
        <v>0</v>
      </c>
      <c r="I4" s="20">
        <f t="shared" si="0"/>
        <v>0</v>
      </c>
      <c r="J4" s="29"/>
      <c r="K4" s="17"/>
      <c r="L4" s="17"/>
    </row>
    <row r="5" spans="1:12" x14ac:dyDescent="0.25">
      <c r="B5" s="12" t="s">
        <v>365</v>
      </c>
    </row>
  </sheetData>
  <mergeCells count="2">
    <mergeCell ref="A1:C1"/>
    <mergeCell ref="A4:E4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"/>
  <sheetViews>
    <sheetView workbookViewId="0">
      <selection sqref="A1:C1"/>
    </sheetView>
  </sheetViews>
  <sheetFormatPr defaultRowHeight="15" x14ac:dyDescent="0.25"/>
  <cols>
    <col min="1" max="1" width="9.140625" style="12"/>
    <col min="2" max="2" width="48.7109375" style="12" customWidth="1"/>
    <col min="3" max="3" width="9.140625" style="12"/>
    <col min="4" max="4" width="22.42578125" style="12" customWidth="1"/>
    <col min="5" max="5" width="9.140625" style="12"/>
    <col min="6" max="6" width="10.7109375" style="12" customWidth="1"/>
    <col min="7" max="8" width="9.140625" style="12"/>
    <col min="9" max="9" width="10.28515625" style="12" customWidth="1"/>
    <col min="10" max="10" width="12.28515625" style="12" customWidth="1"/>
    <col min="11" max="11" width="10.140625" style="12" customWidth="1"/>
    <col min="12" max="12" width="13.85546875" style="12" customWidth="1"/>
    <col min="13" max="16384" width="9.140625" style="12"/>
  </cols>
  <sheetData>
    <row r="1" spans="1:12" x14ac:dyDescent="0.25">
      <c r="A1" s="62" t="s">
        <v>380</v>
      </c>
      <c r="B1" s="62"/>
      <c r="C1" s="62"/>
    </row>
    <row r="2" spans="1:12" ht="45" x14ac:dyDescent="0.25">
      <c r="A2" s="34" t="s">
        <v>332</v>
      </c>
      <c r="B2" s="34" t="s">
        <v>333</v>
      </c>
      <c r="C2" s="34" t="s">
        <v>297</v>
      </c>
      <c r="D2" s="34" t="s">
        <v>334</v>
      </c>
      <c r="E2" s="34" t="s">
        <v>7</v>
      </c>
      <c r="F2" s="32" t="s">
        <v>8</v>
      </c>
      <c r="G2" s="58" t="s">
        <v>323</v>
      </c>
      <c r="H2" s="59" t="s">
        <v>324</v>
      </c>
      <c r="I2" s="58" t="s">
        <v>325</v>
      </c>
      <c r="J2" s="60" t="s">
        <v>326</v>
      </c>
      <c r="K2" s="58" t="s">
        <v>327</v>
      </c>
      <c r="L2" s="58" t="s">
        <v>227</v>
      </c>
    </row>
    <row r="3" spans="1:12" ht="45" x14ac:dyDescent="0.25">
      <c r="A3" s="23">
        <v>1</v>
      </c>
      <c r="B3" s="17" t="s">
        <v>366</v>
      </c>
      <c r="C3" s="23" t="s">
        <v>341</v>
      </c>
      <c r="D3" s="23">
        <v>12</v>
      </c>
      <c r="E3" s="23">
        <v>0</v>
      </c>
      <c r="F3" s="41">
        <f>D3*E3</f>
        <v>0</v>
      </c>
      <c r="G3" s="24">
        <v>0.08</v>
      </c>
      <c r="H3" s="19">
        <f>F3*G3</f>
        <v>0</v>
      </c>
      <c r="I3" s="19">
        <f>F3+H3</f>
        <v>0</v>
      </c>
      <c r="J3" s="51"/>
      <c r="K3" s="17"/>
      <c r="L3" s="17"/>
    </row>
    <row r="4" spans="1:12" ht="90" x14ac:dyDescent="0.25">
      <c r="A4" s="23">
        <v>2</v>
      </c>
      <c r="B4" s="17" t="s">
        <v>367</v>
      </c>
      <c r="C4" s="23" t="s">
        <v>368</v>
      </c>
      <c r="D4" s="23">
        <v>2</v>
      </c>
      <c r="E4" s="23">
        <v>0</v>
      </c>
      <c r="F4" s="41">
        <f>D4*E4</f>
        <v>0</v>
      </c>
      <c r="G4" s="24">
        <v>0.08</v>
      </c>
      <c r="H4" s="19">
        <f>F4*G4</f>
        <v>0</v>
      </c>
      <c r="I4" s="19">
        <f>F4+H4</f>
        <v>0</v>
      </c>
      <c r="J4" s="23"/>
      <c r="K4" s="23"/>
      <c r="L4" s="23"/>
    </row>
    <row r="5" spans="1:12" x14ac:dyDescent="0.25">
      <c r="A5" s="69" t="s">
        <v>328</v>
      </c>
      <c r="B5" s="70"/>
      <c r="C5" s="70"/>
      <c r="D5" s="70"/>
      <c r="E5" s="71"/>
      <c r="F5" s="20">
        <f>SUM(F3)</f>
        <v>0</v>
      </c>
      <c r="G5" s="20"/>
      <c r="H5" s="20">
        <f>SUM(H3)</f>
        <v>0</v>
      </c>
      <c r="I5" s="20">
        <f>SUM(I3)</f>
        <v>0</v>
      </c>
      <c r="J5" s="51"/>
      <c r="K5" s="17"/>
      <c r="L5" s="17"/>
    </row>
  </sheetData>
  <mergeCells count="2">
    <mergeCell ref="A1:C1"/>
    <mergeCell ref="A5:E5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workbookViewId="0">
      <selection sqref="A1:C1"/>
    </sheetView>
  </sheetViews>
  <sheetFormatPr defaultRowHeight="15" x14ac:dyDescent="0.25"/>
  <cols>
    <col min="1" max="1" width="9.140625" style="12"/>
    <col min="2" max="2" width="36" style="12" customWidth="1"/>
    <col min="3" max="3" width="9.140625" style="12"/>
    <col min="4" max="4" width="22.85546875" style="12" customWidth="1"/>
    <col min="5" max="5" width="14.85546875" style="12" customWidth="1"/>
    <col min="6" max="6" width="9.140625" style="12"/>
    <col min="7" max="7" width="13.7109375" style="12" customWidth="1"/>
    <col min="8" max="8" width="9.140625" style="12"/>
    <col min="9" max="9" width="10.5703125" style="12" customWidth="1"/>
    <col min="10" max="10" width="11.140625" style="12" customWidth="1"/>
    <col min="11" max="11" width="9.85546875" style="12" customWidth="1"/>
    <col min="12" max="12" width="13.140625" style="12" customWidth="1"/>
    <col min="13" max="16384" width="9.140625" style="12"/>
  </cols>
  <sheetData>
    <row r="1" spans="1:12" x14ac:dyDescent="0.25">
      <c r="A1" s="75" t="s">
        <v>381</v>
      </c>
      <c r="B1" s="75"/>
      <c r="C1" s="75"/>
    </row>
    <row r="2" spans="1:12" ht="45" x14ac:dyDescent="0.25">
      <c r="A2" s="34" t="s">
        <v>332</v>
      </c>
      <c r="B2" s="34" t="s">
        <v>333</v>
      </c>
      <c r="C2" s="34" t="s">
        <v>297</v>
      </c>
      <c r="D2" s="33" t="s">
        <v>334</v>
      </c>
      <c r="E2" s="34" t="s">
        <v>7</v>
      </c>
      <c r="F2" s="32" t="s">
        <v>8</v>
      </c>
      <c r="G2" s="33" t="s">
        <v>323</v>
      </c>
      <c r="H2" s="34" t="s">
        <v>324</v>
      </c>
      <c r="I2" s="33" t="s">
        <v>325</v>
      </c>
      <c r="J2" s="33" t="s">
        <v>326</v>
      </c>
      <c r="K2" s="33" t="s">
        <v>327</v>
      </c>
      <c r="L2" s="33" t="s">
        <v>227</v>
      </c>
    </row>
    <row r="3" spans="1:12" x14ac:dyDescent="0.25">
      <c r="A3" s="34">
        <v>1</v>
      </c>
      <c r="B3" s="23" t="s">
        <v>369</v>
      </c>
      <c r="C3" s="23" t="s">
        <v>341</v>
      </c>
      <c r="D3" s="23">
        <v>400</v>
      </c>
      <c r="E3" s="23">
        <v>0</v>
      </c>
      <c r="F3" s="41">
        <f>D3*E3</f>
        <v>0</v>
      </c>
      <c r="G3" s="24">
        <v>0.08</v>
      </c>
      <c r="H3" s="19">
        <f>F3*G3</f>
        <v>0</v>
      </c>
      <c r="I3" s="19">
        <f>F3+H3</f>
        <v>0</v>
      </c>
      <c r="J3" s="51"/>
      <c r="K3" s="17"/>
      <c r="L3" s="17"/>
    </row>
    <row r="4" spans="1:12" x14ac:dyDescent="0.25">
      <c r="A4" s="61" t="s">
        <v>328</v>
      </c>
      <c r="B4" s="61"/>
      <c r="C4" s="61"/>
      <c r="D4" s="61"/>
      <c r="E4" s="61"/>
      <c r="F4" s="20">
        <f>SUM(F3)</f>
        <v>0</v>
      </c>
      <c r="G4" s="20"/>
      <c r="H4" s="20">
        <f>SUM(H3)</f>
        <v>0</v>
      </c>
      <c r="I4" s="20">
        <f>SUM(I3)</f>
        <v>0</v>
      </c>
      <c r="J4" s="51"/>
      <c r="K4" s="17"/>
      <c r="L4" s="17"/>
    </row>
  </sheetData>
  <mergeCells count="2">
    <mergeCell ref="A1:C1"/>
    <mergeCell ref="A4:E4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"/>
  <sheetViews>
    <sheetView tabSelected="1" workbookViewId="0">
      <selection sqref="A1:C1"/>
    </sheetView>
  </sheetViews>
  <sheetFormatPr defaultRowHeight="15" x14ac:dyDescent="0.25"/>
  <cols>
    <col min="1" max="1" width="5.85546875" style="12" customWidth="1"/>
    <col min="2" max="2" width="60.7109375" style="12" customWidth="1"/>
    <col min="3" max="3" width="9.140625" style="12"/>
    <col min="4" max="4" width="22.7109375" style="12" customWidth="1"/>
    <col min="5" max="5" width="16.140625" style="12" customWidth="1"/>
    <col min="6" max="6" width="16.5703125" style="12" customWidth="1"/>
    <col min="7" max="8" width="9.140625" style="12"/>
    <col min="9" max="9" width="10.7109375" style="12" customWidth="1"/>
    <col min="10" max="10" width="11.5703125" style="12" customWidth="1"/>
    <col min="11" max="11" width="10.28515625" style="12" customWidth="1"/>
    <col min="12" max="12" width="13.7109375" style="12" customWidth="1"/>
    <col min="13" max="16384" width="9.140625" style="12"/>
  </cols>
  <sheetData>
    <row r="1" spans="1:12" x14ac:dyDescent="0.25">
      <c r="A1" s="62" t="s">
        <v>382</v>
      </c>
      <c r="B1" s="62"/>
      <c r="C1" s="62"/>
    </row>
    <row r="2" spans="1:12" ht="45" x14ac:dyDescent="0.25">
      <c r="A2" s="23" t="s">
        <v>332</v>
      </c>
      <c r="B2" s="23" t="s">
        <v>333</v>
      </c>
      <c r="C2" s="23" t="s">
        <v>297</v>
      </c>
      <c r="D2" s="23" t="s">
        <v>334</v>
      </c>
      <c r="E2" s="23" t="s">
        <v>7</v>
      </c>
      <c r="F2" s="32" t="s">
        <v>8</v>
      </c>
      <c r="G2" s="33" t="s">
        <v>323</v>
      </c>
      <c r="H2" s="34" t="s">
        <v>324</v>
      </c>
      <c r="I2" s="33" t="s">
        <v>325</v>
      </c>
      <c r="J2" s="33" t="s">
        <v>326</v>
      </c>
      <c r="K2" s="33" t="s">
        <v>327</v>
      </c>
      <c r="L2" s="33" t="s">
        <v>227</v>
      </c>
    </row>
    <row r="3" spans="1:12" ht="90" x14ac:dyDescent="0.25">
      <c r="A3" s="23">
        <v>1</v>
      </c>
      <c r="B3" s="17" t="s">
        <v>370</v>
      </c>
      <c r="C3" s="23" t="s">
        <v>341</v>
      </c>
      <c r="D3" s="23">
        <v>120</v>
      </c>
      <c r="E3" s="23">
        <v>0</v>
      </c>
      <c r="F3" s="41">
        <f>D3*E3</f>
        <v>0</v>
      </c>
      <c r="G3" s="24">
        <v>0.08</v>
      </c>
      <c r="H3" s="19">
        <f>F3*G3</f>
        <v>0</v>
      </c>
      <c r="I3" s="19">
        <f>F3+H3</f>
        <v>0</v>
      </c>
      <c r="J3" s="51"/>
      <c r="K3" s="17"/>
      <c r="L3" s="17" t="s">
        <v>371</v>
      </c>
    </row>
    <row r="4" spans="1:12" ht="75" x14ac:dyDescent="0.25">
      <c r="A4" s="23">
        <v>2</v>
      </c>
      <c r="B4" s="17" t="s">
        <v>372</v>
      </c>
      <c r="C4" s="23" t="s">
        <v>341</v>
      </c>
      <c r="D4" s="23">
        <v>120</v>
      </c>
      <c r="E4" s="23">
        <v>0</v>
      </c>
      <c r="F4" s="41">
        <f>D4*E4</f>
        <v>0</v>
      </c>
      <c r="G4" s="24">
        <v>0.08</v>
      </c>
      <c r="H4" s="19">
        <f>F4*G4</f>
        <v>0</v>
      </c>
      <c r="I4" s="19">
        <f>F4+H4</f>
        <v>0</v>
      </c>
      <c r="J4" s="51"/>
      <c r="K4" s="17"/>
      <c r="L4" s="17" t="s">
        <v>371</v>
      </c>
    </row>
    <row r="5" spans="1:12" x14ac:dyDescent="0.25">
      <c r="A5" s="23"/>
      <c r="B5" s="61" t="s">
        <v>328</v>
      </c>
      <c r="C5" s="61"/>
      <c r="D5" s="61"/>
      <c r="E5" s="61"/>
      <c r="F5" s="20">
        <f>SUM(F3:F4)</f>
        <v>0</v>
      </c>
      <c r="G5" s="20"/>
      <c r="H5" s="20">
        <f t="shared" ref="H5:I5" si="0">SUM(H3:H4)</f>
        <v>0</v>
      </c>
      <c r="I5" s="20">
        <f t="shared" si="0"/>
        <v>0</v>
      </c>
      <c r="J5" s="23"/>
      <c r="K5" s="23"/>
      <c r="L5" s="23"/>
    </row>
    <row r="6" spans="1:12" x14ac:dyDescent="0.25">
      <c r="B6" s="12" t="s">
        <v>365</v>
      </c>
    </row>
  </sheetData>
  <mergeCells count="2">
    <mergeCell ref="A1:C1"/>
    <mergeCell ref="B5:E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"/>
  <sheetViews>
    <sheetView workbookViewId="0">
      <selection activeCell="C3" sqref="C3"/>
    </sheetView>
  </sheetViews>
  <sheetFormatPr defaultRowHeight="15" x14ac:dyDescent="0.25"/>
  <cols>
    <col min="2" max="2" width="43.42578125" customWidth="1"/>
    <col min="3" max="3" width="24.85546875" customWidth="1"/>
    <col min="5" max="5" width="18.85546875" customWidth="1"/>
    <col min="6" max="6" width="14.5703125" customWidth="1"/>
    <col min="9" max="9" width="9.7109375" customWidth="1"/>
    <col min="12" max="12" width="9.5703125" customWidth="1"/>
    <col min="13" max="13" width="10.28515625" customWidth="1"/>
    <col min="14" max="14" width="9.85546875" customWidth="1"/>
  </cols>
  <sheetData>
    <row r="1" spans="1:14" x14ac:dyDescent="0.25">
      <c r="A1" s="62" t="s">
        <v>305</v>
      </c>
      <c r="B1" s="62"/>
      <c r="C1" s="62"/>
      <c r="D1" s="1"/>
      <c r="E1" s="1"/>
      <c r="F1" s="1"/>
      <c r="G1" s="1"/>
      <c r="H1" s="1"/>
      <c r="I1" s="1"/>
    </row>
    <row r="2" spans="1:14" ht="45" x14ac:dyDescent="0.25">
      <c r="A2" s="34" t="s">
        <v>0</v>
      </c>
      <c r="B2" s="34" t="s">
        <v>1</v>
      </c>
      <c r="C2" s="33" t="s">
        <v>2</v>
      </c>
      <c r="D2" s="32" t="s">
        <v>3</v>
      </c>
      <c r="E2" s="32" t="s">
        <v>4</v>
      </c>
      <c r="F2" s="32" t="s">
        <v>5</v>
      </c>
      <c r="G2" s="32" t="s">
        <v>6</v>
      </c>
      <c r="H2" s="32" t="s">
        <v>7</v>
      </c>
      <c r="I2" s="32" t="s">
        <v>8</v>
      </c>
      <c r="J2" s="33" t="s">
        <v>323</v>
      </c>
      <c r="K2" s="34" t="s">
        <v>324</v>
      </c>
      <c r="L2" s="33" t="s">
        <v>325</v>
      </c>
      <c r="M2" s="33" t="s">
        <v>326</v>
      </c>
      <c r="N2" s="33" t="s">
        <v>327</v>
      </c>
    </row>
    <row r="3" spans="1:14" ht="14.45" x14ac:dyDescent="0.3">
      <c r="A3" s="23">
        <v>1</v>
      </c>
      <c r="B3" s="23" t="s">
        <v>31</v>
      </c>
      <c r="C3" s="23" t="s">
        <v>32</v>
      </c>
      <c r="D3" s="23" t="s">
        <v>11</v>
      </c>
      <c r="E3" s="23" t="s">
        <v>33</v>
      </c>
      <c r="F3" s="23" t="s">
        <v>34</v>
      </c>
      <c r="G3" s="23">
        <v>4</v>
      </c>
      <c r="H3" s="23">
        <v>0</v>
      </c>
      <c r="I3" s="23">
        <f>G3*H3</f>
        <v>0</v>
      </c>
      <c r="J3" s="24">
        <v>0.08</v>
      </c>
      <c r="K3" s="19">
        <f>I3*J3</f>
        <v>0</v>
      </c>
      <c r="L3" s="19">
        <f>I3+K3</f>
        <v>0</v>
      </c>
      <c r="M3" s="18"/>
      <c r="N3" s="18"/>
    </row>
    <row r="4" spans="1:14" ht="14.45" x14ac:dyDescent="0.3">
      <c r="A4" s="61" t="s">
        <v>328</v>
      </c>
      <c r="B4" s="61"/>
      <c r="C4" s="61"/>
      <c r="D4" s="61"/>
      <c r="E4" s="61"/>
      <c r="F4" s="61"/>
      <c r="G4" s="61"/>
      <c r="H4" s="61"/>
      <c r="I4" s="25">
        <f>SUM(I3)</f>
        <v>0</v>
      </c>
      <c r="J4" s="25"/>
      <c r="K4" s="25">
        <f t="shared" ref="K4:L4" si="0">SUM(K3)</f>
        <v>0</v>
      </c>
      <c r="L4" s="25">
        <f t="shared" si="0"/>
        <v>0</v>
      </c>
      <c r="M4" s="23"/>
      <c r="N4" s="23"/>
    </row>
  </sheetData>
  <mergeCells count="2">
    <mergeCell ref="A1:C1"/>
    <mergeCell ref="A4:H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workbookViewId="0">
      <selection activeCell="F5" sqref="F5"/>
    </sheetView>
  </sheetViews>
  <sheetFormatPr defaultRowHeight="15" x14ac:dyDescent="0.25"/>
  <cols>
    <col min="2" max="2" width="29" customWidth="1"/>
    <col min="3" max="3" width="23.5703125" customWidth="1"/>
    <col min="5" max="5" width="14.85546875" customWidth="1"/>
    <col min="6" max="6" width="10.28515625" customWidth="1"/>
    <col min="9" max="9" width="10" customWidth="1"/>
    <col min="12" max="12" width="9.85546875" customWidth="1"/>
    <col min="13" max="13" width="12" customWidth="1"/>
    <col min="14" max="14" width="9.85546875" customWidth="1"/>
  </cols>
  <sheetData>
    <row r="1" spans="1:14" x14ac:dyDescent="0.25">
      <c r="A1" t="s">
        <v>373</v>
      </c>
    </row>
    <row r="2" spans="1:14" ht="45" x14ac:dyDescent="0.25">
      <c r="A2" s="33" t="s">
        <v>0</v>
      </c>
      <c r="B2" s="33" t="s">
        <v>1</v>
      </c>
      <c r="C2" s="33" t="s">
        <v>2</v>
      </c>
      <c r="D2" s="33" t="s">
        <v>3</v>
      </c>
      <c r="E2" s="33" t="s">
        <v>4</v>
      </c>
      <c r="F2" s="33" t="s">
        <v>5</v>
      </c>
      <c r="G2" s="33" t="s">
        <v>6</v>
      </c>
      <c r="H2" s="33" t="s">
        <v>7</v>
      </c>
      <c r="I2" s="33" t="s">
        <v>8</v>
      </c>
      <c r="J2" s="33" t="s">
        <v>323</v>
      </c>
      <c r="K2" s="33" t="s">
        <v>324</v>
      </c>
      <c r="L2" s="33" t="s">
        <v>325</v>
      </c>
      <c r="M2" s="33" t="s">
        <v>326</v>
      </c>
      <c r="N2" s="33" t="s">
        <v>327</v>
      </c>
    </row>
    <row r="3" spans="1:14" x14ac:dyDescent="0.25">
      <c r="A3" s="23">
        <v>1</v>
      </c>
      <c r="B3" s="23" t="s">
        <v>37</v>
      </c>
      <c r="C3" s="23" t="s">
        <v>38</v>
      </c>
      <c r="D3" s="23" t="s">
        <v>39</v>
      </c>
      <c r="E3" s="23" t="s">
        <v>40</v>
      </c>
      <c r="F3" s="23" t="s">
        <v>41</v>
      </c>
      <c r="G3" s="23">
        <v>20</v>
      </c>
      <c r="H3" s="23">
        <v>0</v>
      </c>
      <c r="I3" s="23">
        <f>G3*H3</f>
        <v>0</v>
      </c>
      <c r="J3" s="24">
        <v>0.08</v>
      </c>
      <c r="K3" s="19">
        <f>I3*J3</f>
        <v>0</v>
      </c>
      <c r="L3" s="19">
        <f>I3+K3</f>
        <v>0</v>
      </c>
      <c r="M3" s="18"/>
      <c r="N3" s="18"/>
    </row>
    <row r="4" spans="1:14" ht="14.45" x14ac:dyDescent="0.3">
      <c r="A4" s="23">
        <v>2</v>
      </c>
      <c r="B4" s="23" t="s">
        <v>37</v>
      </c>
      <c r="C4" s="23" t="s">
        <v>38</v>
      </c>
      <c r="D4" s="23" t="s">
        <v>39</v>
      </c>
      <c r="E4" s="23" t="s">
        <v>42</v>
      </c>
      <c r="F4" s="23" t="s">
        <v>41</v>
      </c>
      <c r="G4" s="23">
        <v>8</v>
      </c>
      <c r="H4" s="23">
        <v>0</v>
      </c>
      <c r="I4" s="23">
        <f t="shared" ref="I4:I5" si="0">G4*H4</f>
        <v>0</v>
      </c>
      <c r="J4" s="24">
        <v>0.08</v>
      </c>
      <c r="K4" s="19">
        <f t="shared" ref="K4:K5" si="1">I4*J4</f>
        <v>0</v>
      </c>
      <c r="L4" s="19">
        <f t="shared" ref="L4:L5" si="2">I4+K4</f>
        <v>0</v>
      </c>
      <c r="M4" s="23"/>
      <c r="N4" s="23"/>
    </row>
    <row r="5" spans="1:14" ht="14.45" x14ac:dyDescent="0.3">
      <c r="A5" s="23">
        <v>3</v>
      </c>
      <c r="B5" s="23" t="s">
        <v>44</v>
      </c>
      <c r="C5" s="23" t="s">
        <v>45</v>
      </c>
      <c r="D5" s="23" t="s">
        <v>11</v>
      </c>
      <c r="E5" s="23" t="s">
        <v>46</v>
      </c>
      <c r="F5" s="23" t="s">
        <v>35</v>
      </c>
      <c r="G5" s="23">
        <v>5</v>
      </c>
      <c r="H5" s="23">
        <v>0</v>
      </c>
      <c r="I5" s="23">
        <f t="shared" si="0"/>
        <v>0</v>
      </c>
      <c r="J5" s="24">
        <v>0.08</v>
      </c>
      <c r="K5" s="19">
        <f t="shared" si="1"/>
        <v>0</v>
      </c>
      <c r="L5" s="19">
        <f t="shared" si="2"/>
        <v>0</v>
      </c>
      <c r="M5" s="23"/>
      <c r="N5" s="23"/>
    </row>
    <row r="6" spans="1:14" s="1" customFormat="1" ht="14.45" x14ac:dyDescent="0.3">
      <c r="A6" s="61" t="s">
        <v>328</v>
      </c>
      <c r="B6" s="61"/>
      <c r="C6" s="61"/>
      <c r="D6" s="61"/>
      <c r="E6" s="61"/>
      <c r="F6" s="61"/>
      <c r="G6" s="61"/>
      <c r="H6" s="61"/>
      <c r="I6" s="25">
        <f>SUM(I3:I5)</f>
        <v>0</v>
      </c>
      <c r="J6" s="25"/>
      <c r="K6" s="25">
        <f t="shared" ref="K6:L6" si="3">SUM(K3:K5)</f>
        <v>0</v>
      </c>
      <c r="L6" s="25">
        <f t="shared" si="3"/>
        <v>0</v>
      </c>
      <c r="M6" s="23"/>
      <c r="N6" s="23"/>
    </row>
    <row r="7" spans="1:14" s="1" customFormat="1" ht="14.45" x14ac:dyDescent="0.3">
      <c r="I7" s="22"/>
      <c r="J7" s="22"/>
      <c r="K7" s="22"/>
      <c r="L7" s="22"/>
    </row>
    <row r="8" spans="1:14" x14ac:dyDescent="0.25">
      <c r="B8" t="s">
        <v>21</v>
      </c>
    </row>
  </sheetData>
  <mergeCells count="1">
    <mergeCell ref="A6:H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"/>
  <sheetViews>
    <sheetView workbookViewId="0">
      <selection activeCell="E4" sqref="E4"/>
    </sheetView>
  </sheetViews>
  <sheetFormatPr defaultRowHeight="15" x14ac:dyDescent="0.25"/>
  <cols>
    <col min="2" max="2" width="27.140625" customWidth="1"/>
    <col min="3" max="3" width="39.42578125" customWidth="1"/>
    <col min="4" max="4" width="14" customWidth="1"/>
    <col min="5" max="5" width="13" customWidth="1"/>
    <col min="6" max="6" width="11.28515625" customWidth="1"/>
    <col min="9" max="9" width="13.7109375" customWidth="1"/>
    <col min="12" max="12" width="9.7109375" customWidth="1"/>
    <col min="13" max="13" width="10.85546875" customWidth="1"/>
    <col min="14" max="14" width="10.28515625" customWidth="1"/>
  </cols>
  <sheetData>
    <row r="1" spans="1:14" x14ac:dyDescent="0.25">
      <c r="A1" s="62" t="s">
        <v>374</v>
      </c>
      <c r="B1" s="62"/>
      <c r="C1" s="62"/>
      <c r="D1" s="3"/>
      <c r="E1" s="3"/>
      <c r="F1" s="3"/>
      <c r="G1" s="3"/>
      <c r="H1" s="3"/>
      <c r="I1" s="3"/>
    </row>
    <row r="2" spans="1:14" ht="45" x14ac:dyDescent="0.25">
      <c r="A2" s="34" t="s">
        <v>0</v>
      </c>
      <c r="B2" s="34" t="s">
        <v>1</v>
      </c>
      <c r="C2" s="34" t="s">
        <v>2</v>
      </c>
      <c r="D2" s="32" t="s">
        <v>3</v>
      </c>
      <c r="E2" s="32" t="s">
        <v>4</v>
      </c>
      <c r="F2" s="32" t="s">
        <v>5</v>
      </c>
      <c r="G2" s="32" t="s">
        <v>6</v>
      </c>
      <c r="H2" s="32" t="s">
        <v>7</v>
      </c>
      <c r="I2" s="32" t="s">
        <v>8</v>
      </c>
      <c r="J2" s="33" t="s">
        <v>323</v>
      </c>
      <c r="K2" s="34" t="s">
        <v>324</v>
      </c>
      <c r="L2" s="33" t="s">
        <v>325</v>
      </c>
      <c r="M2" s="35" t="s">
        <v>326</v>
      </c>
      <c r="N2" s="33" t="s">
        <v>327</v>
      </c>
    </row>
    <row r="3" spans="1:14" ht="14.45" x14ac:dyDescent="0.3">
      <c r="A3" s="23">
        <v>2</v>
      </c>
      <c r="B3" s="23" t="s">
        <v>44</v>
      </c>
      <c r="C3" s="23" t="s">
        <v>52</v>
      </c>
      <c r="D3" s="23" t="s">
        <v>20</v>
      </c>
      <c r="E3" s="23" t="s">
        <v>47</v>
      </c>
      <c r="F3" s="23" t="s">
        <v>53</v>
      </c>
      <c r="G3" s="23">
        <v>4</v>
      </c>
      <c r="H3" s="23">
        <v>0</v>
      </c>
      <c r="I3" s="23">
        <f>G3*H3</f>
        <v>0</v>
      </c>
      <c r="J3" s="24">
        <v>0.08</v>
      </c>
      <c r="K3" s="19">
        <f>I3*J3</f>
        <v>0</v>
      </c>
      <c r="L3" s="19">
        <f>I3+K3</f>
        <v>0</v>
      </c>
      <c r="M3" s="29"/>
      <c r="N3" s="18"/>
    </row>
    <row r="4" spans="1:14" ht="14.45" x14ac:dyDescent="0.3">
      <c r="A4" s="23">
        <v>2</v>
      </c>
      <c r="B4" s="23" t="s">
        <v>57</v>
      </c>
      <c r="C4" s="23" t="s">
        <v>58</v>
      </c>
      <c r="D4" s="23" t="s">
        <v>11</v>
      </c>
      <c r="E4" s="23" t="s">
        <v>59</v>
      </c>
      <c r="F4" s="23" t="s">
        <v>35</v>
      </c>
      <c r="G4" s="23">
        <v>100</v>
      </c>
      <c r="H4" s="23">
        <v>0</v>
      </c>
      <c r="I4" s="23">
        <f t="shared" ref="I4:I11" si="0">G4*H4</f>
        <v>0</v>
      </c>
      <c r="J4" s="24">
        <v>0.08</v>
      </c>
      <c r="K4" s="19">
        <f t="shared" ref="K4:K11" si="1">I4*J4</f>
        <v>0</v>
      </c>
      <c r="L4" s="19">
        <f t="shared" ref="L4:L11" si="2">I4+K4</f>
        <v>0</v>
      </c>
    </row>
    <row r="5" spans="1:14" x14ac:dyDescent="0.25">
      <c r="A5" s="23">
        <v>3</v>
      </c>
      <c r="B5" s="23" t="s">
        <v>57</v>
      </c>
      <c r="C5" s="23" t="s">
        <v>60</v>
      </c>
      <c r="D5" s="23" t="s">
        <v>39</v>
      </c>
      <c r="E5" s="23" t="s">
        <v>18</v>
      </c>
      <c r="F5" s="23" t="s">
        <v>61</v>
      </c>
      <c r="G5" s="23">
        <v>20</v>
      </c>
      <c r="H5" s="23">
        <v>0</v>
      </c>
      <c r="I5" s="23">
        <f t="shared" si="0"/>
        <v>0</v>
      </c>
      <c r="J5" s="24">
        <v>0.08</v>
      </c>
      <c r="K5" s="19">
        <f t="shared" si="1"/>
        <v>0</v>
      </c>
      <c r="L5" s="19">
        <f t="shared" si="2"/>
        <v>0</v>
      </c>
    </row>
    <row r="6" spans="1:14" x14ac:dyDescent="0.25">
      <c r="A6" s="23">
        <v>4</v>
      </c>
      <c r="B6" s="23" t="s">
        <v>62</v>
      </c>
      <c r="C6" s="23" t="s">
        <v>63</v>
      </c>
      <c r="D6" s="23" t="s">
        <v>20</v>
      </c>
      <c r="E6" s="23" t="s">
        <v>18</v>
      </c>
      <c r="F6" s="23" t="s">
        <v>49</v>
      </c>
      <c r="G6" s="23">
        <v>12</v>
      </c>
      <c r="H6" s="23">
        <v>0</v>
      </c>
      <c r="I6" s="23">
        <f t="shared" si="0"/>
        <v>0</v>
      </c>
      <c r="J6" s="24">
        <v>0.08</v>
      </c>
      <c r="K6" s="19">
        <f t="shared" si="1"/>
        <v>0</v>
      </c>
      <c r="L6" s="19">
        <f t="shared" si="2"/>
        <v>0</v>
      </c>
    </row>
    <row r="7" spans="1:14" s="12" customFormat="1" x14ac:dyDescent="0.25">
      <c r="A7" s="23">
        <v>5</v>
      </c>
      <c r="B7" s="23" t="s">
        <v>220</v>
      </c>
      <c r="C7" s="23" t="s">
        <v>221</v>
      </c>
      <c r="D7" s="23" t="s">
        <v>11</v>
      </c>
      <c r="E7" s="23" t="s">
        <v>64</v>
      </c>
      <c r="F7" s="23" t="s">
        <v>35</v>
      </c>
      <c r="G7" s="23">
        <v>30</v>
      </c>
      <c r="H7" s="23">
        <v>0</v>
      </c>
      <c r="I7" s="23">
        <f t="shared" si="0"/>
        <v>0</v>
      </c>
      <c r="J7" s="24">
        <v>0.08</v>
      </c>
      <c r="K7" s="19">
        <f t="shared" si="1"/>
        <v>0</v>
      </c>
      <c r="L7" s="19">
        <f t="shared" si="2"/>
        <v>0</v>
      </c>
    </row>
    <row r="8" spans="1:14" x14ac:dyDescent="0.25">
      <c r="A8" s="23">
        <v>6</v>
      </c>
      <c r="B8" s="23" t="s">
        <v>66</v>
      </c>
      <c r="C8" s="23" t="s">
        <v>67</v>
      </c>
      <c r="D8" s="23" t="s">
        <v>11</v>
      </c>
      <c r="E8" s="23" t="s">
        <v>68</v>
      </c>
      <c r="F8" s="23" t="s">
        <v>69</v>
      </c>
      <c r="G8" s="23">
        <v>360</v>
      </c>
      <c r="H8" s="23">
        <v>0</v>
      </c>
      <c r="I8" s="23">
        <f t="shared" si="0"/>
        <v>0</v>
      </c>
      <c r="J8" s="24">
        <v>0.08</v>
      </c>
      <c r="K8" s="19">
        <f t="shared" si="1"/>
        <v>0</v>
      </c>
      <c r="L8" s="19">
        <f t="shared" si="2"/>
        <v>0</v>
      </c>
    </row>
    <row r="9" spans="1:14" x14ac:dyDescent="0.25">
      <c r="A9" s="23">
        <v>7</v>
      </c>
      <c r="B9" s="23" t="s">
        <v>66</v>
      </c>
      <c r="C9" s="23" t="s">
        <v>70</v>
      </c>
      <c r="D9" s="23" t="s">
        <v>39</v>
      </c>
      <c r="E9" s="23" t="s">
        <v>19</v>
      </c>
      <c r="F9" s="23" t="s">
        <v>53</v>
      </c>
      <c r="G9" s="23">
        <v>30</v>
      </c>
      <c r="H9" s="23">
        <v>0</v>
      </c>
      <c r="I9" s="23">
        <f t="shared" si="0"/>
        <v>0</v>
      </c>
      <c r="J9" s="24">
        <v>0.08</v>
      </c>
      <c r="K9" s="19">
        <f t="shared" si="1"/>
        <v>0</v>
      </c>
      <c r="L9" s="19">
        <f t="shared" si="2"/>
        <v>0</v>
      </c>
    </row>
    <row r="10" spans="1:14" x14ac:dyDescent="0.25">
      <c r="A10" s="23">
        <v>8</v>
      </c>
      <c r="B10" s="23" t="s">
        <v>71</v>
      </c>
      <c r="C10" s="23" t="s">
        <v>72</v>
      </c>
      <c r="D10" s="23" t="s">
        <v>11</v>
      </c>
      <c r="E10" s="23" t="s">
        <v>73</v>
      </c>
      <c r="F10" s="23" t="s">
        <v>36</v>
      </c>
      <c r="G10" s="23">
        <v>5</v>
      </c>
      <c r="H10" s="23">
        <v>0</v>
      </c>
      <c r="I10" s="23">
        <f t="shared" si="0"/>
        <v>0</v>
      </c>
      <c r="J10" s="24">
        <v>0.08</v>
      </c>
      <c r="K10" s="19">
        <f t="shared" si="1"/>
        <v>0</v>
      </c>
      <c r="L10" s="19">
        <f t="shared" si="2"/>
        <v>0</v>
      </c>
    </row>
    <row r="11" spans="1:14" ht="14.45" x14ac:dyDescent="0.3">
      <c r="A11" s="23">
        <v>9</v>
      </c>
      <c r="B11" s="23" t="s">
        <v>74</v>
      </c>
      <c r="C11" s="23" t="s">
        <v>75</v>
      </c>
      <c r="D11" s="23" t="s">
        <v>11</v>
      </c>
      <c r="E11" s="23" t="s">
        <v>76</v>
      </c>
      <c r="F11" s="23" t="s">
        <v>35</v>
      </c>
      <c r="G11" s="23">
        <v>40</v>
      </c>
      <c r="H11" s="23">
        <v>0</v>
      </c>
      <c r="I11" s="23">
        <f t="shared" si="0"/>
        <v>0</v>
      </c>
      <c r="J11" s="24">
        <v>0.08</v>
      </c>
      <c r="K11" s="19">
        <f t="shared" si="1"/>
        <v>0</v>
      </c>
      <c r="L11" s="19">
        <f t="shared" si="2"/>
        <v>0</v>
      </c>
    </row>
    <row r="12" spans="1:14" ht="14.45" x14ac:dyDescent="0.3">
      <c r="A12" s="61" t="s">
        <v>328</v>
      </c>
      <c r="B12" s="61"/>
      <c r="C12" s="61"/>
      <c r="D12" s="61"/>
      <c r="E12" s="61"/>
      <c r="F12" s="61"/>
      <c r="G12" s="61"/>
      <c r="H12" s="61"/>
      <c r="I12" s="25">
        <f>SUM(I3:I11)</f>
        <v>0</v>
      </c>
      <c r="J12" s="25"/>
      <c r="K12" s="25">
        <f t="shared" ref="K12:L12" si="3">SUM(K3:K11)</f>
        <v>0</v>
      </c>
      <c r="L12" s="25">
        <f t="shared" si="3"/>
        <v>0</v>
      </c>
    </row>
    <row r="13" spans="1:14" ht="14.45" x14ac:dyDescent="0.3">
      <c r="A13" s="2"/>
      <c r="B13" s="2"/>
      <c r="C13" s="2"/>
      <c r="D13" s="2"/>
      <c r="E13" s="2"/>
      <c r="F13" s="2"/>
      <c r="G13" s="2"/>
      <c r="H13" s="2"/>
      <c r="I13" s="2"/>
    </row>
    <row r="14" spans="1:14" x14ac:dyDescent="0.25">
      <c r="A14" s="3"/>
      <c r="B14" s="3" t="s">
        <v>21</v>
      </c>
      <c r="C14" s="3"/>
      <c r="D14" s="3"/>
      <c r="E14" s="3"/>
      <c r="F14" s="3"/>
      <c r="G14" s="3"/>
      <c r="H14" s="3"/>
      <c r="I14" s="2"/>
    </row>
  </sheetData>
  <mergeCells count="2">
    <mergeCell ref="A1:C1"/>
    <mergeCell ref="A12:H1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"/>
  <sheetViews>
    <sheetView workbookViewId="0">
      <selection activeCell="C3" sqref="C3"/>
    </sheetView>
  </sheetViews>
  <sheetFormatPr defaultRowHeight="15" x14ac:dyDescent="0.25"/>
  <cols>
    <col min="2" max="2" width="25.7109375" customWidth="1"/>
    <col min="3" max="3" width="14.85546875" customWidth="1"/>
    <col min="4" max="4" width="14.42578125" customWidth="1"/>
    <col min="6" max="6" width="10" customWidth="1"/>
    <col min="9" max="9" width="9.42578125" customWidth="1"/>
    <col min="12" max="12" width="9.7109375" customWidth="1"/>
    <col min="13" max="14" width="10.7109375" customWidth="1"/>
  </cols>
  <sheetData>
    <row r="1" spans="1:14" x14ac:dyDescent="0.25">
      <c r="A1" s="62" t="s">
        <v>375</v>
      </c>
      <c r="B1" s="62"/>
      <c r="C1" s="62"/>
      <c r="D1" s="4"/>
      <c r="E1" s="4"/>
      <c r="F1" s="4"/>
      <c r="G1" s="4"/>
      <c r="H1" s="4"/>
      <c r="I1" s="4"/>
    </row>
    <row r="2" spans="1:14" ht="45" x14ac:dyDescent="0.25">
      <c r="A2" s="23" t="s">
        <v>0</v>
      </c>
      <c r="B2" s="34" t="s">
        <v>1</v>
      </c>
      <c r="C2" s="33" t="s">
        <v>2</v>
      </c>
      <c r="D2" s="32" t="s">
        <v>3</v>
      </c>
      <c r="E2" s="32" t="s">
        <v>4</v>
      </c>
      <c r="F2" s="32" t="s">
        <v>5</v>
      </c>
      <c r="G2" s="32" t="s">
        <v>6</v>
      </c>
      <c r="H2" s="32" t="s">
        <v>7</v>
      </c>
      <c r="I2" s="32" t="s">
        <v>8</v>
      </c>
      <c r="J2" s="33" t="s">
        <v>323</v>
      </c>
      <c r="K2" s="34" t="s">
        <v>324</v>
      </c>
      <c r="L2" s="33" t="s">
        <v>325</v>
      </c>
      <c r="M2" s="33" t="s">
        <v>326</v>
      </c>
      <c r="N2" s="33" t="s">
        <v>327</v>
      </c>
    </row>
    <row r="3" spans="1:14" ht="14.45" x14ac:dyDescent="0.3">
      <c r="A3" s="23">
        <v>1</v>
      </c>
      <c r="B3" s="23" t="s">
        <v>78</v>
      </c>
      <c r="C3" s="23" t="s">
        <v>78</v>
      </c>
      <c r="D3" s="23" t="s">
        <v>20</v>
      </c>
      <c r="E3" s="23" t="s">
        <v>79</v>
      </c>
      <c r="F3" s="23" t="s">
        <v>41</v>
      </c>
      <c r="G3" s="41">
        <v>6</v>
      </c>
      <c r="H3" s="41">
        <v>0</v>
      </c>
      <c r="I3" s="23">
        <f>G3*H3</f>
        <v>0</v>
      </c>
      <c r="J3" s="24">
        <v>0.08</v>
      </c>
      <c r="K3" s="19">
        <f>I3*J3</f>
        <v>0</v>
      </c>
      <c r="L3" s="19">
        <f>I3+K3</f>
        <v>0</v>
      </c>
      <c r="M3" s="18"/>
      <c r="N3" s="18"/>
    </row>
    <row r="4" spans="1:14" ht="14.45" x14ac:dyDescent="0.3">
      <c r="A4" s="61"/>
      <c r="B4" s="63"/>
      <c r="C4" s="63"/>
      <c r="D4" s="63"/>
      <c r="E4" s="63"/>
      <c r="F4" s="63"/>
      <c r="G4" s="63"/>
      <c r="H4" s="63"/>
      <c r="I4" s="25">
        <v>0</v>
      </c>
      <c r="J4" s="25"/>
      <c r="K4" s="25">
        <v>0</v>
      </c>
      <c r="L4" s="25">
        <v>0</v>
      </c>
      <c r="M4" s="23"/>
      <c r="N4" s="23"/>
    </row>
    <row r="6" spans="1:14" x14ac:dyDescent="0.25">
      <c r="A6" s="4"/>
      <c r="B6" s="4" t="s">
        <v>21</v>
      </c>
      <c r="C6" s="4"/>
      <c r="D6" s="4"/>
      <c r="E6" s="4"/>
      <c r="F6" s="4"/>
      <c r="G6" s="4"/>
      <c r="H6" s="4"/>
      <c r="I6" s="4"/>
    </row>
  </sheetData>
  <mergeCells count="2">
    <mergeCell ref="A1:C1"/>
    <mergeCell ref="A4:H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workbookViewId="0">
      <selection activeCell="C8" sqref="C8"/>
    </sheetView>
  </sheetViews>
  <sheetFormatPr defaultRowHeight="15" x14ac:dyDescent="0.25"/>
  <cols>
    <col min="2" max="2" width="32" customWidth="1"/>
    <col min="3" max="3" width="40.28515625" customWidth="1"/>
    <col min="4" max="4" width="7.85546875" customWidth="1"/>
    <col min="5" max="5" width="14.28515625" customWidth="1"/>
    <col min="6" max="6" width="10.140625" customWidth="1"/>
    <col min="9" max="9" width="9.5703125" customWidth="1"/>
    <col min="12" max="12" width="9.7109375" customWidth="1"/>
    <col min="13" max="13" width="11.85546875" customWidth="1"/>
    <col min="14" max="14" width="10.7109375" customWidth="1"/>
  </cols>
  <sheetData>
    <row r="1" spans="1:14" x14ac:dyDescent="0.25">
      <c r="A1" s="62" t="s">
        <v>376</v>
      </c>
      <c r="B1" s="62"/>
      <c r="C1" s="62"/>
      <c r="D1" s="5"/>
      <c r="E1" s="5"/>
      <c r="F1" s="5"/>
      <c r="G1" s="5"/>
      <c r="H1" s="5"/>
      <c r="I1" s="5"/>
    </row>
    <row r="2" spans="1:14" ht="45" x14ac:dyDescent="0.25">
      <c r="A2" s="34" t="s">
        <v>0</v>
      </c>
      <c r="B2" s="34" t="s">
        <v>1</v>
      </c>
      <c r="C2" s="33" t="s">
        <v>2</v>
      </c>
      <c r="D2" s="32" t="s">
        <v>3</v>
      </c>
      <c r="E2" s="32" t="s">
        <v>4</v>
      </c>
      <c r="F2" s="32" t="s">
        <v>5</v>
      </c>
      <c r="G2" s="32" t="s">
        <v>6</v>
      </c>
      <c r="H2" s="32" t="s">
        <v>7</v>
      </c>
      <c r="I2" s="32" t="s">
        <v>8</v>
      </c>
      <c r="J2" s="33" t="s">
        <v>323</v>
      </c>
      <c r="K2" s="34" t="s">
        <v>324</v>
      </c>
      <c r="L2" s="33" t="s">
        <v>325</v>
      </c>
      <c r="M2" s="35" t="s">
        <v>326</v>
      </c>
      <c r="N2" s="33" t="s">
        <v>327</v>
      </c>
    </row>
    <row r="3" spans="1:14" ht="14.45" x14ac:dyDescent="0.3">
      <c r="A3" s="23">
        <v>1</v>
      </c>
      <c r="B3" s="23" t="s">
        <v>80</v>
      </c>
      <c r="C3" s="23" t="s">
        <v>81</v>
      </c>
      <c r="D3" s="23" t="s">
        <v>11</v>
      </c>
      <c r="E3" s="23" t="s">
        <v>48</v>
      </c>
      <c r="F3" s="23" t="s">
        <v>36</v>
      </c>
      <c r="G3" s="23">
        <v>8</v>
      </c>
      <c r="H3" s="23">
        <v>0</v>
      </c>
      <c r="I3" s="23">
        <f>G3*H3</f>
        <v>0</v>
      </c>
      <c r="J3" s="24">
        <v>0.08</v>
      </c>
      <c r="K3" s="19">
        <f>I3*J3</f>
        <v>0</v>
      </c>
      <c r="L3" s="19">
        <f>I3+K3</f>
        <v>0</v>
      </c>
      <c r="M3" s="29"/>
      <c r="N3" s="18"/>
    </row>
    <row r="4" spans="1:14" x14ac:dyDescent="0.25">
      <c r="A4" s="23">
        <v>2</v>
      </c>
      <c r="B4" s="23" t="s">
        <v>82</v>
      </c>
      <c r="C4" s="23" t="s">
        <v>83</v>
      </c>
      <c r="D4" s="23" t="s">
        <v>11</v>
      </c>
      <c r="E4" s="23" t="s">
        <v>84</v>
      </c>
      <c r="F4" s="23" t="s">
        <v>36</v>
      </c>
      <c r="G4" s="23">
        <v>6</v>
      </c>
      <c r="H4" s="23">
        <v>0</v>
      </c>
      <c r="I4" s="23">
        <f t="shared" ref="I4:I11" si="0">G4*H4</f>
        <v>0</v>
      </c>
      <c r="J4" s="24">
        <v>0.08</v>
      </c>
      <c r="K4" s="19">
        <f t="shared" ref="K4:K11" si="1">I4*J4</f>
        <v>0</v>
      </c>
      <c r="L4" s="19">
        <f t="shared" ref="L4:L11" si="2">I4+K4</f>
        <v>0</v>
      </c>
    </row>
    <row r="5" spans="1:14" x14ac:dyDescent="0.25">
      <c r="A5" s="23">
        <v>3</v>
      </c>
      <c r="B5" s="23" t="s">
        <v>86</v>
      </c>
      <c r="C5" s="23" t="s">
        <v>87</v>
      </c>
      <c r="D5" s="23" t="s">
        <v>11</v>
      </c>
      <c r="E5" s="23" t="s">
        <v>88</v>
      </c>
      <c r="F5" s="23" t="s">
        <v>35</v>
      </c>
      <c r="G5" s="23">
        <v>5</v>
      </c>
      <c r="H5" s="23">
        <v>0</v>
      </c>
      <c r="I5" s="23">
        <f t="shared" si="0"/>
        <v>0</v>
      </c>
      <c r="J5" s="24">
        <v>0.08</v>
      </c>
      <c r="K5" s="19">
        <f t="shared" si="1"/>
        <v>0</v>
      </c>
      <c r="L5" s="19">
        <f t="shared" si="2"/>
        <v>0</v>
      </c>
    </row>
    <row r="6" spans="1:14" x14ac:dyDescent="0.25">
      <c r="A6" s="23">
        <v>4</v>
      </c>
      <c r="B6" s="23" t="s">
        <v>89</v>
      </c>
      <c r="C6" s="23" t="s">
        <v>90</v>
      </c>
      <c r="D6" s="23" t="s">
        <v>11</v>
      </c>
      <c r="E6" s="23" t="s">
        <v>91</v>
      </c>
      <c r="F6" s="23" t="s">
        <v>35</v>
      </c>
      <c r="G6" s="23">
        <v>5</v>
      </c>
      <c r="H6" s="23">
        <v>0</v>
      </c>
      <c r="I6" s="23">
        <f t="shared" si="0"/>
        <v>0</v>
      </c>
      <c r="J6" s="24">
        <v>0.08</v>
      </c>
      <c r="K6" s="19">
        <f t="shared" si="1"/>
        <v>0</v>
      </c>
      <c r="L6" s="19">
        <f t="shared" si="2"/>
        <v>0</v>
      </c>
    </row>
    <row r="7" spans="1:14" x14ac:dyDescent="0.25">
      <c r="A7" s="23">
        <v>5</v>
      </c>
      <c r="B7" s="23" t="s">
        <v>93</v>
      </c>
      <c r="C7" s="23" t="s">
        <v>94</v>
      </c>
      <c r="D7" s="23" t="s">
        <v>11</v>
      </c>
      <c r="E7" s="23" t="s">
        <v>95</v>
      </c>
      <c r="F7" s="23" t="s">
        <v>36</v>
      </c>
      <c r="G7" s="23">
        <v>5</v>
      </c>
      <c r="H7" s="23">
        <v>0</v>
      </c>
      <c r="I7" s="23">
        <f t="shared" si="0"/>
        <v>0</v>
      </c>
      <c r="J7" s="24">
        <v>0.08</v>
      </c>
      <c r="K7" s="19">
        <f t="shared" si="1"/>
        <v>0</v>
      </c>
      <c r="L7" s="19">
        <f t="shared" si="2"/>
        <v>0</v>
      </c>
    </row>
    <row r="8" spans="1:14" x14ac:dyDescent="0.25">
      <c r="A8" s="23">
        <v>6</v>
      </c>
      <c r="B8" s="23" t="s">
        <v>96</v>
      </c>
      <c r="C8" s="23" t="s">
        <v>97</v>
      </c>
      <c r="D8" s="23" t="s">
        <v>11</v>
      </c>
      <c r="E8" s="23" t="s">
        <v>98</v>
      </c>
      <c r="F8" s="23" t="s">
        <v>36</v>
      </c>
      <c r="G8" s="23">
        <v>10</v>
      </c>
      <c r="H8" s="23">
        <v>0</v>
      </c>
      <c r="I8" s="23">
        <f t="shared" si="0"/>
        <v>0</v>
      </c>
      <c r="J8" s="24">
        <v>0.08</v>
      </c>
      <c r="K8" s="19">
        <f t="shared" si="1"/>
        <v>0</v>
      </c>
      <c r="L8" s="19">
        <f t="shared" si="2"/>
        <v>0</v>
      </c>
    </row>
    <row r="9" spans="1:14" x14ac:dyDescent="0.25">
      <c r="A9" s="23">
        <v>7</v>
      </c>
      <c r="B9" s="23" t="s">
        <v>100</v>
      </c>
      <c r="C9" s="23" t="s">
        <v>101</v>
      </c>
      <c r="D9" s="23" t="s">
        <v>11</v>
      </c>
      <c r="E9" s="23" t="s">
        <v>102</v>
      </c>
      <c r="F9" s="23" t="s">
        <v>36</v>
      </c>
      <c r="G9" s="23">
        <v>6</v>
      </c>
      <c r="H9" s="23">
        <v>0</v>
      </c>
      <c r="I9" s="23">
        <f t="shared" si="0"/>
        <v>0</v>
      </c>
      <c r="J9" s="24">
        <v>0.08</v>
      </c>
      <c r="K9" s="19">
        <f t="shared" si="1"/>
        <v>0</v>
      </c>
      <c r="L9" s="19">
        <f t="shared" si="2"/>
        <v>0</v>
      </c>
    </row>
    <row r="10" spans="1:14" x14ac:dyDescent="0.25">
      <c r="A10" s="23">
        <v>8</v>
      </c>
      <c r="B10" s="23" t="s">
        <v>104</v>
      </c>
      <c r="C10" s="23" t="s">
        <v>105</v>
      </c>
      <c r="D10" s="23" t="s">
        <v>39</v>
      </c>
      <c r="E10" s="23" t="s">
        <v>42</v>
      </c>
      <c r="F10" s="23" t="s">
        <v>106</v>
      </c>
      <c r="G10" s="23">
        <v>4</v>
      </c>
      <c r="H10" s="23">
        <v>0</v>
      </c>
      <c r="I10" s="23">
        <f t="shared" si="0"/>
        <v>0</v>
      </c>
      <c r="J10" s="24">
        <v>0.08</v>
      </c>
      <c r="K10" s="19">
        <f t="shared" si="1"/>
        <v>0</v>
      </c>
      <c r="L10" s="19">
        <f t="shared" si="2"/>
        <v>0</v>
      </c>
    </row>
    <row r="11" spans="1:14" ht="14.45" x14ac:dyDescent="0.3">
      <c r="A11" s="23">
        <v>9</v>
      </c>
      <c r="B11" s="23" t="s">
        <v>104</v>
      </c>
      <c r="C11" s="23" t="s">
        <v>105</v>
      </c>
      <c r="D11" s="23" t="s">
        <v>39</v>
      </c>
      <c r="E11" s="23" t="s">
        <v>55</v>
      </c>
      <c r="F11" s="23" t="s">
        <v>106</v>
      </c>
      <c r="G11" s="23">
        <v>2</v>
      </c>
      <c r="H11" s="23">
        <v>0</v>
      </c>
      <c r="I11" s="23">
        <f t="shared" si="0"/>
        <v>0</v>
      </c>
      <c r="J11" s="24">
        <v>0.08</v>
      </c>
      <c r="K11" s="19">
        <f t="shared" si="1"/>
        <v>0</v>
      </c>
      <c r="L11" s="19">
        <f t="shared" si="2"/>
        <v>0</v>
      </c>
    </row>
    <row r="12" spans="1:14" ht="14.45" x14ac:dyDescent="0.3">
      <c r="A12" s="61" t="s">
        <v>328</v>
      </c>
      <c r="B12" s="61"/>
      <c r="C12" s="61"/>
      <c r="D12" s="61"/>
      <c r="E12" s="61"/>
      <c r="F12" s="61"/>
      <c r="G12" s="61"/>
      <c r="H12" s="61"/>
      <c r="I12" s="25">
        <f>SUM(I3:I11)</f>
        <v>0</v>
      </c>
      <c r="J12" s="25"/>
      <c r="K12" s="25">
        <f t="shared" ref="K12:L12" si="3">SUM(K3:K11)</f>
        <v>0</v>
      </c>
      <c r="L12" s="25">
        <f t="shared" si="3"/>
        <v>0</v>
      </c>
    </row>
    <row r="13" spans="1:14" x14ac:dyDescent="0.25">
      <c r="A13" s="5"/>
      <c r="B13" s="5" t="s">
        <v>21</v>
      </c>
      <c r="C13" s="5"/>
      <c r="D13" s="5"/>
      <c r="E13" s="5"/>
      <c r="F13" s="5"/>
      <c r="G13" s="5"/>
      <c r="H13" s="5"/>
    </row>
  </sheetData>
  <mergeCells count="2">
    <mergeCell ref="A1:C1"/>
    <mergeCell ref="A12:H1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"/>
  <sheetViews>
    <sheetView workbookViewId="0">
      <selection activeCell="D3" sqref="D3"/>
    </sheetView>
  </sheetViews>
  <sheetFormatPr defaultRowHeight="15" x14ac:dyDescent="0.25"/>
  <cols>
    <col min="2" max="2" width="27.42578125" customWidth="1"/>
    <col min="3" max="3" width="28.28515625" customWidth="1"/>
    <col min="4" max="4" width="22" customWidth="1"/>
    <col min="6" max="6" width="10.140625" customWidth="1"/>
    <col min="9" max="9" width="9.28515625" customWidth="1"/>
    <col min="12" max="12" width="10.28515625" customWidth="1"/>
    <col min="13" max="13" width="11.42578125" customWidth="1"/>
    <col min="14" max="14" width="10.140625" customWidth="1"/>
  </cols>
  <sheetData>
    <row r="1" spans="1:14" ht="14.45" x14ac:dyDescent="0.3">
      <c r="A1" s="62" t="s">
        <v>111</v>
      </c>
      <c r="B1" s="62"/>
      <c r="C1" s="62"/>
      <c r="D1" s="6"/>
      <c r="E1" s="6"/>
      <c r="F1" s="6"/>
      <c r="G1" s="6"/>
      <c r="H1" s="6"/>
      <c r="I1" s="6"/>
    </row>
    <row r="2" spans="1:14" ht="45" x14ac:dyDescent="0.25">
      <c r="A2" s="34" t="s">
        <v>0</v>
      </c>
      <c r="B2" s="34" t="s">
        <v>1</v>
      </c>
      <c r="C2" s="33" t="s">
        <v>2</v>
      </c>
      <c r="D2" s="32" t="s">
        <v>3</v>
      </c>
      <c r="E2" s="32" t="s">
        <v>4</v>
      </c>
      <c r="F2" s="32" t="s">
        <v>5</v>
      </c>
      <c r="G2" s="32" t="s">
        <v>6</v>
      </c>
      <c r="H2" s="32" t="s">
        <v>7</v>
      </c>
      <c r="I2" s="32" t="s">
        <v>8</v>
      </c>
      <c r="J2" s="33" t="s">
        <v>323</v>
      </c>
      <c r="K2" s="34" t="s">
        <v>324</v>
      </c>
      <c r="L2" s="33" t="s">
        <v>325</v>
      </c>
      <c r="M2" s="35" t="s">
        <v>326</v>
      </c>
      <c r="N2" s="33" t="s">
        <v>327</v>
      </c>
    </row>
    <row r="3" spans="1:14" ht="14.45" x14ac:dyDescent="0.3">
      <c r="A3" s="23">
        <v>1</v>
      </c>
      <c r="B3" s="23" t="s">
        <v>108</v>
      </c>
      <c r="C3" s="23" t="s">
        <v>109</v>
      </c>
      <c r="D3" s="23" t="s">
        <v>107</v>
      </c>
      <c r="E3" s="54">
        <v>5.0000000000000001E-3</v>
      </c>
      <c r="F3" s="41" t="s">
        <v>110</v>
      </c>
      <c r="G3" s="23">
        <v>4</v>
      </c>
      <c r="H3" s="23">
        <v>0</v>
      </c>
      <c r="I3" s="23">
        <f>G3*H3</f>
        <v>0</v>
      </c>
      <c r="J3" s="24">
        <v>0.08</v>
      </c>
      <c r="K3" s="19">
        <f>I3*J3</f>
        <v>0</v>
      </c>
      <c r="L3" s="19">
        <f>I3+K3</f>
        <v>0</v>
      </c>
      <c r="M3" s="29"/>
      <c r="N3" s="18"/>
    </row>
    <row r="4" spans="1:14" ht="14.45" x14ac:dyDescent="0.3">
      <c r="A4" s="61" t="s">
        <v>328</v>
      </c>
      <c r="B4" s="61"/>
      <c r="C4" s="61"/>
      <c r="D4" s="61"/>
      <c r="E4" s="61"/>
      <c r="F4" s="61"/>
      <c r="G4" s="61"/>
      <c r="H4" s="61"/>
      <c r="I4" s="25">
        <v>0</v>
      </c>
      <c r="J4" s="25"/>
      <c r="K4" s="25">
        <v>0</v>
      </c>
      <c r="L4" s="25">
        <v>0</v>
      </c>
    </row>
    <row r="5" spans="1:14" x14ac:dyDescent="0.25">
      <c r="B5" s="6" t="s">
        <v>21</v>
      </c>
    </row>
  </sheetData>
  <mergeCells count="2">
    <mergeCell ref="A1:C1"/>
    <mergeCell ref="A4:H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"/>
  <sheetViews>
    <sheetView workbookViewId="0">
      <selection activeCell="C7" sqref="C7"/>
    </sheetView>
  </sheetViews>
  <sheetFormatPr defaultRowHeight="15" x14ac:dyDescent="0.25"/>
  <cols>
    <col min="2" max="2" width="26.28515625" customWidth="1"/>
    <col min="3" max="3" width="31.28515625" customWidth="1"/>
    <col min="5" max="5" width="13.140625" customWidth="1"/>
    <col min="6" max="6" width="10.42578125" customWidth="1"/>
    <col min="9" max="9" width="9.7109375" customWidth="1"/>
    <col min="12" max="12" width="9.7109375" customWidth="1"/>
    <col min="13" max="13" width="10.85546875" customWidth="1"/>
    <col min="14" max="14" width="10" customWidth="1"/>
  </cols>
  <sheetData>
    <row r="1" spans="1:14" ht="14.45" x14ac:dyDescent="0.3">
      <c r="A1" s="62" t="s">
        <v>120</v>
      </c>
      <c r="B1" s="62"/>
      <c r="C1" s="62"/>
      <c r="D1" s="7"/>
      <c r="E1" s="7"/>
      <c r="F1" s="7"/>
      <c r="G1" s="7"/>
      <c r="H1" s="7"/>
      <c r="I1" s="7"/>
    </row>
    <row r="2" spans="1:14" ht="45" x14ac:dyDescent="0.25">
      <c r="A2" s="34" t="s">
        <v>0</v>
      </c>
      <c r="B2" s="34" t="s">
        <v>1</v>
      </c>
      <c r="C2" s="33" t="s">
        <v>2</v>
      </c>
      <c r="D2" s="32" t="s">
        <v>3</v>
      </c>
      <c r="E2" s="32" t="s">
        <v>4</v>
      </c>
      <c r="F2" s="32" t="s">
        <v>5</v>
      </c>
      <c r="G2" s="32" t="s">
        <v>6</v>
      </c>
      <c r="H2" s="32" t="s">
        <v>7</v>
      </c>
      <c r="I2" s="32" t="s">
        <v>8</v>
      </c>
      <c r="J2" s="33" t="s">
        <v>323</v>
      </c>
      <c r="K2" s="34" t="s">
        <v>324</v>
      </c>
      <c r="L2" s="33" t="s">
        <v>325</v>
      </c>
      <c r="M2" s="33" t="s">
        <v>326</v>
      </c>
      <c r="N2" s="33" t="s">
        <v>327</v>
      </c>
    </row>
    <row r="3" spans="1:14" ht="14.45" x14ac:dyDescent="0.3">
      <c r="A3" s="23">
        <v>1</v>
      </c>
      <c r="B3" s="23" t="s">
        <v>112</v>
      </c>
      <c r="C3" s="23" t="s">
        <v>113</v>
      </c>
      <c r="D3" s="23" t="s">
        <v>11</v>
      </c>
      <c r="E3" s="23" t="s">
        <v>64</v>
      </c>
      <c r="F3" s="23" t="s">
        <v>54</v>
      </c>
      <c r="G3" s="23">
        <v>4</v>
      </c>
      <c r="H3" s="23">
        <v>0</v>
      </c>
      <c r="I3" s="23">
        <f>G3*H3</f>
        <v>0</v>
      </c>
      <c r="J3" s="24">
        <v>0.08</v>
      </c>
      <c r="K3" s="19">
        <f>I3*J3</f>
        <v>0</v>
      </c>
      <c r="L3" s="19">
        <f>I3+K3</f>
        <v>0</v>
      </c>
      <c r="M3" s="18"/>
      <c r="N3" s="18"/>
    </row>
    <row r="4" spans="1:14" x14ac:dyDescent="0.25">
      <c r="A4" s="23">
        <v>2</v>
      </c>
      <c r="B4" s="23" t="s">
        <v>96</v>
      </c>
      <c r="C4" s="23" t="s">
        <v>114</v>
      </c>
      <c r="D4" s="23" t="s">
        <v>11</v>
      </c>
      <c r="E4" s="23" t="s">
        <v>115</v>
      </c>
      <c r="F4" s="23" t="s">
        <v>99</v>
      </c>
      <c r="G4" s="23">
        <v>8</v>
      </c>
      <c r="H4" s="23">
        <v>0</v>
      </c>
      <c r="I4" s="23">
        <f t="shared" ref="I4:I7" si="0">G4*H4</f>
        <v>0</v>
      </c>
      <c r="J4" s="24">
        <v>0.08</v>
      </c>
      <c r="K4" s="19">
        <f t="shared" ref="K4:K7" si="1">I4*J4</f>
        <v>0</v>
      </c>
      <c r="L4" s="19">
        <f t="shared" ref="L4:L7" si="2">I4+K4</f>
        <v>0</v>
      </c>
      <c r="M4" s="23"/>
      <c r="N4" s="23"/>
    </row>
    <row r="5" spans="1:14" x14ac:dyDescent="0.25">
      <c r="A5" s="23">
        <v>3</v>
      </c>
      <c r="B5" s="23" t="s">
        <v>116</v>
      </c>
      <c r="C5" s="23" t="s">
        <v>117</v>
      </c>
      <c r="D5" s="23" t="s">
        <v>11</v>
      </c>
      <c r="E5" s="23" t="s">
        <v>85</v>
      </c>
      <c r="F5" s="23" t="s">
        <v>36</v>
      </c>
      <c r="G5" s="23">
        <v>20</v>
      </c>
      <c r="H5" s="23">
        <v>0</v>
      </c>
      <c r="I5" s="23">
        <f t="shared" si="0"/>
        <v>0</v>
      </c>
      <c r="J5" s="24">
        <v>0.08</v>
      </c>
      <c r="K5" s="19">
        <f t="shared" si="1"/>
        <v>0</v>
      </c>
      <c r="L5" s="19">
        <f t="shared" si="2"/>
        <v>0</v>
      </c>
      <c r="M5" s="23"/>
      <c r="N5" s="23"/>
    </row>
    <row r="6" spans="1:14" s="12" customFormat="1" x14ac:dyDescent="0.25">
      <c r="A6" s="23">
        <v>4</v>
      </c>
      <c r="B6" s="23" t="s">
        <v>318</v>
      </c>
      <c r="C6" s="23" t="s">
        <v>320</v>
      </c>
      <c r="D6" s="23" t="s">
        <v>11</v>
      </c>
      <c r="E6" s="23" t="s">
        <v>319</v>
      </c>
      <c r="F6" s="23" t="s">
        <v>35</v>
      </c>
      <c r="G6" s="23">
        <v>40</v>
      </c>
      <c r="H6" s="23">
        <v>0</v>
      </c>
      <c r="I6" s="23">
        <f t="shared" si="0"/>
        <v>0</v>
      </c>
      <c r="J6" s="24">
        <v>0.08</v>
      </c>
      <c r="K6" s="19">
        <f t="shared" si="1"/>
        <v>0</v>
      </c>
      <c r="L6" s="19">
        <f t="shared" si="2"/>
        <v>0</v>
      </c>
      <c r="M6" s="23"/>
      <c r="N6" s="23"/>
    </row>
    <row r="7" spans="1:14" ht="14.45" x14ac:dyDescent="0.3">
      <c r="A7" s="23">
        <v>5</v>
      </c>
      <c r="B7" s="23" t="s">
        <v>118</v>
      </c>
      <c r="C7" s="23" t="s">
        <v>119</v>
      </c>
      <c r="D7" s="23" t="s">
        <v>11</v>
      </c>
      <c r="E7" s="23" t="s">
        <v>92</v>
      </c>
      <c r="F7" s="23" t="s">
        <v>36</v>
      </c>
      <c r="G7" s="23">
        <v>7</v>
      </c>
      <c r="H7" s="23">
        <v>0</v>
      </c>
      <c r="I7" s="23">
        <f t="shared" si="0"/>
        <v>0</v>
      </c>
      <c r="J7" s="24">
        <v>0.08</v>
      </c>
      <c r="K7" s="19">
        <f t="shared" si="1"/>
        <v>0</v>
      </c>
      <c r="L7" s="19">
        <f t="shared" si="2"/>
        <v>0</v>
      </c>
      <c r="M7" s="23"/>
      <c r="N7" s="23"/>
    </row>
    <row r="8" spans="1:14" ht="14.45" x14ac:dyDescent="0.3">
      <c r="A8" s="61" t="s">
        <v>328</v>
      </c>
      <c r="B8" s="61"/>
      <c r="C8" s="61"/>
      <c r="D8" s="61"/>
      <c r="E8" s="61"/>
      <c r="F8" s="61"/>
      <c r="G8" s="61"/>
      <c r="H8" s="61"/>
      <c r="I8" s="20">
        <f>SUM(I3:I7)</f>
        <v>0</v>
      </c>
      <c r="J8" s="20"/>
      <c r="K8" s="20">
        <f t="shared" ref="K8:L8" si="3">SUM(K3:K7)</f>
        <v>0</v>
      </c>
      <c r="L8" s="20">
        <f t="shared" si="3"/>
        <v>0</v>
      </c>
      <c r="M8" s="23"/>
      <c r="N8" s="23"/>
    </row>
    <row r="9" spans="1:14" x14ac:dyDescent="0.25">
      <c r="A9" s="7"/>
      <c r="B9" s="7" t="s">
        <v>21</v>
      </c>
      <c r="C9" s="7"/>
      <c r="D9" s="7"/>
      <c r="E9" s="7"/>
      <c r="F9" s="7"/>
      <c r="G9" s="7"/>
      <c r="H9" s="7"/>
    </row>
  </sheetData>
  <mergeCells count="2">
    <mergeCell ref="A1:C1"/>
    <mergeCell ref="A8:H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29</vt:i4>
      </vt:variant>
    </vt:vector>
  </HeadingPairs>
  <TitlesOfParts>
    <vt:vector size="29" baseType="lpstr">
      <vt:lpstr>ZAD 1</vt:lpstr>
      <vt:lpstr>ZAD 2</vt:lpstr>
      <vt:lpstr>ZAD 3</vt:lpstr>
      <vt:lpstr>ZAD 4</vt:lpstr>
      <vt:lpstr>ZAD 5</vt:lpstr>
      <vt:lpstr>ZAD 6</vt:lpstr>
      <vt:lpstr>ZAD 7</vt:lpstr>
      <vt:lpstr>ZAD 8</vt:lpstr>
      <vt:lpstr>ZAD 9</vt:lpstr>
      <vt:lpstr>ZAD 10</vt:lpstr>
      <vt:lpstr>ZAD 11</vt:lpstr>
      <vt:lpstr>ZAD 12</vt:lpstr>
      <vt:lpstr>ZAD 13</vt:lpstr>
      <vt:lpstr>ZAD 14</vt:lpstr>
      <vt:lpstr>ZAD 15</vt:lpstr>
      <vt:lpstr>ZAD 16</vt:lpstr>
      <vt:lpstr>ZAD 17</vt:lpstr>
      <vt:lpstr>ZAD 18</vt:lpstr>
      <vt:lpstr>ZAD 19</vt:lpstr>
      <vt:lpstr>ZAD 20</vt:lpstr>
      <vt:lpstr>ZAD 21</vt:lpstr>
      <vt:lpstr>ZAD 22</vt:lpstr>
      <vt:lpstr>ZAD 23</vt:lpstr>
      <vt:lpstr>ZAD 24</vt:lpstr>
      <vt:lpstr>ZAD 25</vt:lpstr>
      <vt:lpstr>ZAD 26</vt:lpstr>
      <vt:lpstr>ZAD 27</vt:lpstr>
      <vt:lpstr>ZAD 28</vt:lpstr>
      <vt:lpstr>ZAD 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User_APT_02</dc:creator>
  <cp:lastModifiedBy>User_ADM_06</cp:lastModifiedBy>
  <dcterms:created xsi:type="dcterms:W3CDTF">2014-09-11T11:49:20Z</dcterms:created>
  <dcterms:modified xsi:type="dcterms:W3CDTF">2014-10-07T08:39:35Z</dcterms:modified>
</cp:coreProperties>
</file>