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5" windowWidth="9945" windowHeight="11535" tabRatio="823"/>
  </bookViews>
  <sheets>
    <sheet name="Zad 1" sheetId="1" r:id="rId1"/>
    <sheet name="Zad 2 " sheetId="37" r:id="rId2"/>
    <sheet name="Zad 3" sheetId="2" r:id="rId3"/>
    <sheet name="Zad 4" sheetId="3" r:id="rId4"/>
    <sheet name="Zad 5" sheetId="48" r:id="rId5"/>
    <sheet name="Zad 6" sheetId="4" r:id="rId6"/>
    <sheet name="Zad 7" sheetId="5" r:id="rId7"/>
    <sheet name="Zad 8" sheetId="6" r:id="rId8"/>
    <sheet name="Zad 9" sheetId="7" r:id="rId9"/>
    <sheet name="Zad 10" sheetId="8" r:id="rId10"/>
    <sheet name="Zad 11" sheetId="9" r:id="rId11"/>
    <sheet name="Zad 12" sheetId="10" r:id="rId12"/>
    <sheet name="Zad 13" sheetId="11" r:id="rId13"/>
    <sheet name="Zad 14" sheetId="12" r:id="rId14"/>
    <sheet name="Zad 15" sheetId="13" r:id="rId15"/>
    <sheet name="Zad 16" sheetId="14" r:id="rId16"/>
    <sheet name="Zad 17" sheetId="15" r:id="rId17"/>
    <sheet name="Zad 18" sheetId="40" r:id="rId18"/>
    <sheet name="Zad 19" sheetId="33" r:id="rId19"/>
    <sheet name="Zad 20" sheetId="16" r:id="rId20"/>
    <sheet name="Zad 21" sheetId="17" r:id="rId21"/>
    <sheet name="Zad 22" sheetId="18" r:id="rId22"/>
    <sheet name="Zad 23" sheetId="19" r:id="rId23"/>
    <sheet name="Zad 24" sheetId="20" r:id="rId24"/>
    <sheet name="Zad 25" sheetId="42" r:id="rId25"/>
    <sheet name="Zad 26" sheetId="22" r:id="rId26"/>
    <sheet name="Zad 27" sheetId="23" r:id="rId27"/>
    <sheet name="Zad 28" sheetId="24" r:id="rId28"/>
    <sheet name="Zad 29" sheetId="25" r:id="rId29"/>
    <sheet name="Zad 30" sheetId="27" r:id="rId30"/>
    <sheet name="Zad 31" sheetId="28" r:id="rId31"/>
    <sheet name="Zad 32" sheetId="29" r:id="rId32"/>
    <sheet name="Zad 33" sheetId="30" r:id="rId33"/>
    <sheet name="Zad 34" sheetId="32" r:id="rId34"/>
    <sheet name="Zad 35" sheetId="35" r:id="rId35"/>
    <sheet name="Zad 36" sheetId="36" r:id="rId36"/>
    <sheet name="Zad 37" sheetId="41" r:id="rId37"/>
    <sheet name="Zad 38" sheetId="43" r:id="rId38"/>
    <sheet name="Zad 39" sheetId="44" r:id="rId39"/>
    <sheet name="Zad 40" sheetId="47" r:id="rId40"/>
    <sheet name="Zad 41" sheetId="45" r:id="rId41"/>
    <sheet name="Zad 42" sheetId="46" r:id="rId42"/>
    <sheet name="Zad 43" sheetId="49" r:id="rId43"/>
    <sheet name="Zad 44" sheetId="50" r:id="rId44"/>
    <sheet name="Zad 45" sheetId="51" r:id="rId45"/>
    <sheet name="Zad 46" sheetId="52" r:id="rId46"/>
    <sheet name="Zad 47" sheetId="53" r:id="rId47"/>
    <sheet name="Zad 48" sheetId="54" r:id="rId48"/>
    <sheet name="Zad 49" sheetId="55" r:id="rId49"/>
  </sheets>
  <calcPr calcId="145621"/>
</workbook>
</file>

<file path=xl/calcChain.xml><?xml version="1.0" encoding="utf-8"?>
<calcChain xmlns="http://schemas.openxmlformats.org/spreadsheetml/2006/main">
  <c r="K6" i="55" l="1"/>
  <c r="I6" i="55"/>
  <c r="I5" i="55"/>
  <c r="K5" i="55" s="1"/>
  <c r="I4" i="55"/>
  <c r="I3" i="55"/>
  <c r="K3" i="55" s="1"/>
  <c r="I3" i="54"/>
  <c r="K3" i="54"/>
  <c r="L3" i="54" s="1"/>
  <c r="I4" i="54"/>
  <c r="K4" i="54" s="1"/>
  <c r="K4" i="55" l="1"/>
  <c r="L4" i="55" s="1"/>
  <c r="L6" i="55"/>
  <c r="L4" i="54"/>
  <c r="L5" i="54" s="1"/>
  <c r="K5" i="54"/>
  <c r="K7" i="55"/>
  <c r="L3" i="55"/>
  <c r="L5" i="55"/>
  <c r="I7" i="55"/>
  <c r="I5" i="54"/>
  <c r="G3" i="46"/>
  <c r="L7" i="55" l="1"/>
  <c r="F3" i="53"/>
  <c r="F4" i="53" s="1"/>
  <c r="G3" i="50"/>
  <c r="G4" i="50"/>
  <c r="I4" i="50" s="1"/>
  <c r="F3" i="52"/>
  <c r="F4" i="52" s="1"/>
  <c r="G3" i="51"/>
  <c r="G4" i="51" s="1"/>
  <c r="I3" i="50"/>
  <c r="G3" i="49"/>
  <c r="G4" i="49" s="1"/>
  <c r="I3" i="46"/>
  <c r="G3" i="43"/>
  <c r="G4" i="43"/>
  <c r="G5" i="43"/>
  <c r="G6" i="43"/>
  <c r="G7" i="43"/>
  <c r="G8" i="43"/>
  <c r="G9" i="43"/>
  <c r="H14" i="41"/>
  <c r="H16" i="41"/>
  <c r="F14" i="41"/>
  <c r="I14" i="41" s="1"/>
  <c r="F15" i="41"/>
  <c r="H15" i="41" s="1"/>
  <c r="F16" i="41"/>
  <c r="I16" i="41" s="1"/>
  <c r="I15" i="41" l="1"/>
  <c r="G10" i="43"/>
  <c r="I9" i="43"/>
  <c r="J9" i="43" s="1"/>
  <c r="I7" i="43"/>
  <c r="J7" i="43" s="1"/>
  <c r="I5" i="43"/>
  <c r="J5" i="43" s="1"/>
  <c r="I3" i="43"/>
  <c r="I8" i="43"/>
  <c r="J8" i="43" s="1"/>
  <c r="I6" i="43"/>
  <c r="J6" i="43" s="1"/>
  <c r="I4" i="43"/>
  <c r="J4" i="43" s="1"/>
  <c r="J3" i="46"/>
  <c r="G5" i="50"/>
  <c r="H3" i="53"/>
  <c r="H4" i="53" s="1"/>
  <c r="H3" i="52"/>
  <c r="I3" i="52" s="1"/>
  <c r="I4" i="52" s="1"/>
  <c r="I3" i="51"/>
  <c r="J3" i="51" s="1"/>
  <c r="J4" i="51" s="1"/>
  <c r="I3" i="49"/>
  <c r="I4" i="49" s="1"/>
  <c r="I5" i="50"/>
  <c r="J4" i="50"/>
  <c r="J3" i="50"/>
  <c r="J5" i="50" s="1"/>
  <c r="H4" i="32"/>
  <c r="H6" i="32"/>
  <c r="I6" i="32" s="1"/>
  <c r="F3" i="32"/>
  <c r="F4" i="32"/>
  <c r="I4" i="32" s="1"/>
  <c r="F5" i="32"/>
  <c r="F6" i="32"/>
  <c r="H12" i="30"/>
  <c r="F12" i="30"/>
  <c r="I12" i="30" s="1"/>
  <c r="F10" i="30"/>
  <c r="H10" i="30" s="1"/>
  <c r="I10" i="30" s="1"/>
  <c r="H4" i="52" l="1"/>
  <c r="H3" i="32"/>
  <c r="I3" i="32" s="1"/>
  <c r="H5" i="32"/>
  <c r="I5" i="32" s="1"/>
  <c r="I10" i="43"/>
  <c r="J3" i="43"/>
  <c r="J10" i="43" s="1"/>
  <c r="I4" i="51"/>
  <c r="I3" i="53"/>
  <c r="I4" i="53" s="1"/>
  <c r="J3" i="49"/>
  <c r="J4" i="49" s="1"/>
  <c r="I7" i="32" l="1"/>
  <c r="F4" i="25"/>
  <c r="H4" i="25" s="1"/>
  <c r="I4" i="25" l="1"/>
  <c r="H3" i="22" l="1"/>
  <c r="F3" i="22"/>
  <c r="I3" i="22" s="1"/>
  <c r="F4" i="22"/>
  <c r="F5" i="22"/>
  <c r="F6" i="22"/>
  <c r="F7" i="22"/>
  <c r="F8" i="22"/>
  <c r="F9" i="22"/>
  <c r="F10" i="22"/>
  <c r="F11" i="22"/>
  <c r="F12" i="22"/>
  <c r="F13" i="22"/>
  <c r="H4" i="42"/>
  <c r="F4" i="42"/>
  <c r="F5" i="42"/>
  <c r="F6" i="42"/>
  <c r="H6" i="42" s="1"/>
  <c r="I6" i="42" s="1"/>
  <c r="F7" i="42"/>
  <c r="F8" i="42"/>
  <c r="H8" i="42" s="1"/>
  <c r="I8" i="42" s="1"/>
  <c r="F9" i="42"/>
  <c r="F10" i="42"/>
  <c r="H10" i="42" s="1"/>
  <c r="I10" i="42" s="1"/>
  <c r="F11" i="42"/>
  <c r="F3" i="19"/>
  <c r="H3" i="19" s="1"/>
  <c r="F4" i="19"/>
  <c r="H4" i="19" s="1"/>
  <c r="F5" i="19"/>
  <c r="F6" i="19"/>
  <c r="H6" i="19" s="1"/>
  <c r="F7" i="19"/>
  <c r="F7" i="17"/>
  <c r="F8" i="17"/>
  <c r="F9" i="17"/>
  <c r="F10" i="17"/>
  <c r="F11" i="17"/>
  <c r="F12" i="17"/>
  <c r="F4" i="16"/>
  <c r="H4" i="16" s="1"/>
  <c r="I4" i="16" s="1"/>
  <c r="G4" i="40"/>
  <c r="I4" i="40" s="1"/>
  <c r="G5" i="40"/>
  <c r="G4" i="15"/>
  <c r="G3" i="15"/>
  <c r="G5" i="15"/>
  <c r="I4" i="15"/>
  <c r="I3" i="15"/>
  <c r="H8" i="8"/>
  <c r="I8" i="8" s="1"/>
  <c r="F8" i="8"/>
  <c r="I4" i="42" l="1"/>
  <c r="J4" i="15"/>
  <c r="I5" i="40"/>
  <c r="J5" i="40" s="1"/>
  <c r="J4" i="40"/>
  <c r="H12" i="17"/>
  <c r="I12" i="17" s="1"/>
  <c r="H11" i="17"/>
  <c r="I11" i="17" s="1"/>
  <c r="H10" i="17"/>
  <c r="I10" i="17" s="1"/>
  <c r="H9" i="17"/>
  <c r="I9" i="17" s="1"/>
  <c r="H8" i="17"/>
  <c r="I8" i="17" s="1"/>
  <c r="H7" i="17"/>
  <c r="I7" i="17" s="1"/>
  <c r="H7" i="19"/>
  <c r="I7" i="19" s="1"/>
  <c r="H5" i="19"/>
  <c r="I5" i="19" s="1"/>
  <c r="I3" i="19"/>
  <c r="I6" i="19"/>
  <c r="I4" i="19"/>
  <c r="F8" i="19"/>
  <c r="H11" i="42"/>
  <c r="I11" i="42" s="1"/>
  <c r="H9" i="42"/>
  <c r="I9" i="42" s="1"/>
  <c r="H7" i="42"/>
  <c r="I7" i="42" s="1"/>
  <c r="H5" i="42"/>
  <c r="I5" i="42" s="1"/>
  <c r="F14" i="22"/>
  <c r="H13" i="22"/>
  <c r="I13" i="22" s="1"/>
  <c r="H12" i="22"/>
  <c r="I12" i="22" s="1"/>
  <c r="H11" i="22"/>
  <c r="I11" i="22" s="1"/>
  <c r="H10" i="22"/>
  <c r="I10" i="22" s="1"/>
  <c r="H9" i="22"/>
  <c r="I9" i="22" s="1"/>
  <c r="H8" i="22"/>
  <c r="I8" i="22" s="1"/>
  <c r="H7" i="22"/>
  <c r="I7" i="22" s="1"/>
  <c r="H6" i="22"/>
  <c r="I6" i="22" s="1"/>
  <c r="H5" i="22"/>
  <c r="I5" i="22" s="1"/>
  <c r="H4" i="22"/>
  <c r="I4" i="22" s="1"/>
  <c r="I5" i="15"/>
  <c r="J3" i="15"/>
  <c r="J5" i="15" s="1"/>
  <c r="F4" i="4"/>
  <c r="H4" i="4" s="1"/>
  <c r="F5" i="4"/>
  <c r="H5" i="4" s="1"/>
  <c r="F6" i="4"/>
  <c r="H6" i="4" s="1"/>
  <c r="F7" i="4"/>
  <c r="H7" i="4" s="1"/>
  <c r="F8" i="4"/>
  <c r="H8" i="4" s="1"/>
  <c r="F9" i="4"/>
  <c r="H9" i="4" s="1"/>
  <c r="F10" i="4"/>
  <c r="H10" i="4" s="1"/>
  <c r="F11" i="4"/>
  <c r="H11" i="4" s="1"/>
  <c r="F12" i="4"/>
  <c r="H12" i="4" s="1"/>
  <c r="F13" i="4"/>
  <c r="H13" i="4" s="1"/>
  <c r="F14" i="4"/>
  <c r="H14" i="4" s="1"/>
  <c r="F9" i="48"/>
  <c r="H9" i="48" s="1"/>
  <c r="F7" i="48"/>
  <c r="H7" i="48" s="1"/>
  <c r="F6" i="48"/>
  <c r="H6" i="48" s="1"/>
  <c r="F5" i="48"/>
  <c r="H5" i="48" s="1"/>
  <c r="F4" i="48"/>
  <c r="F14" i="48"/>
  <c r="H14" i="48" s="1"/>
  <c r="F12" i="48"/>
  <c r="H12" i="48" s="1"/>
  <c r="F10" i="48"/>
  <c r="H10" i="48" s="1"/>
  <c r="F4" i="3"/>
  <c r="H4" i="3" s="1"/>
  <c r="F5" i="3"/>
  <c r="H5" i="3" s="1"/>
  <c r="I12" i="42" l="1"/>
  <c r="F15" i="48"/>
  <c r="H4" i="48"/>
  <c r="I8" i="19"/>
  <c r="I14" i="22"/>
  <c r="H14" i="22"/>
  <c r="I14" i="4"/>
  <c r="I10" i="4"/>
  <c r="I6" i="4"/>
  <c r="I12" i="4"/>
  <c r="I8" i="4"/>
  <c r="I4" i="4"/>
  <c r="I13" i="4"/>
  <c r="I11" i="4"/>
  <c r="I9" i="4"/>
  <c r="I7" i="4"/>
  <c r="I5" i="4"/>
  <c r="I10" i="48"/>
  <c r="I7" i="48"/>
  <c r="I5" i="48"/>
  <c r="I14" i="48"/>
  <c r="I12" i="48"/>
  <c r="I9" i="48"/>
  <c r="I6" i="48"/>
  <c r="I4" i="48"/>
  <c r="I4" i="3"/>
  <c r="I5" i="3"/>
  <c r="I15" i="48" l="1"/>
  <c r="H15" i="48"/>
  <c r="F14" i="1"/>
  <c r="F15" i="1"/>
  <c r="H15" i="1" s="1"/>
  <c r="I15" i="1" s="1"/>
  <c r="F16" i="1"/>
  <c r="H16" i="1" s="1"/>
  <c r="I16" i="1" s="1"/>
  <c r="F17" i="1"/>
  <c r="H17" i="1" s="1"/>
  <c r="I17" i="1" s="1"/>
  <c r="F18" i="1"/>
  <c r="H18" i="1" s="1"/>
  <c r="I18" i="1" s="1"/>
  <c r="F19" i="1"/>
  <c r="H19" i="1" s="1"/>
  <c r="I19" i="1" s="1"/>
  <c r="F20" i="1"/>
  <c r="H20" i="1" s="1"/>
  <c r="I20" i="1" s="1"/>
  <c r="F21" i="1"/>
  <c r="H21" i="1" s="1"/>
  <c r="I21" i="1" s="1"/>
  <c r="F22" i="1"/>
  <c r="H22" i="1" s="1"/>
  <c r="I22" i="1" s="1"/>
  <c r="F23" i="1"/>
  <c r="H23" i="1" s="1"/>
  <c r="I23" i="1" s="1"/>
  <c r="F24" i="1"/>
  <c r="H24" i="1" s="1"/>
  <c r="I24" i="1" s="1"/>
  <c r="F25" i="1"/>
  <c r="H25" i="1" s="1"/>
  <c r="I25" i="1" s="1"/>
  <c r="F26" i="1"/>
  <c r="H26" i="1" s="1"/>
  <c r="I26" i="1" s="1"/>
  <c r="F27" i="1"/>
  <c r="H27" i="1" s="1"/>
  <c r="I27" i="1" s="1"/>
  <c r="F28" i="1"/>
  <c r="H28" i="1" s="1"/>
  <c r="I28" i="1" s="1"/>
  <c r="F4" i="1"/>
  <c r="F5" i="1"/>
  <c r="F6" i="1"/>
  <c r="F7" i="1"/>
  <c r="F8" i="1"/>
  <c r="F9" i="1"/>
  <c r="F10" i="1"/>
  <c r="I14" i="1" l="1"/>
  <c r="H14" i="1"/>
  <c r="H9" i="1"/>
  <c r="I9" i="1" s="1"/>
  <c r="H7" i="1"/>
  <c r="I7" i="1" s="1"/>
  <c r="H5" i="1"/>
  <c r="I5" i="1" s="1"/>
  <c r="H10" i="1"/>
  <c r="I10" i="1" s="1"/>
  <c r="I8" i="1"/>
  <c r="H8" i="1"/>
  <c r="I6" i="1"/>
  <c r="H6" i="1"/>
  <c r="H4" i="1"/>
  <c r="H29" i="1" s="1"/>
  <c r="F3" i="7"/>
  <c r="H3" i="7" s="1"/>
  <c r="I3" i="7" s="1"/>
  <c r="I4" i="7" s="1"/>
  <c r="I4" i="1" l="1"/>
  <c r="F28" i="10"/>
  <c r="H28" i="10" s="1"/>
  <c r="I28" i="10" s="1"/>
  <c r="G4" i="46" l="1"/>
  <c r="H4" i="45"/>
  <c r="H3" i="45"/>
  <c r="F4" i="47"/>
  <c r="H4" i="47" s="1"/>
  <c r="I4" i="47" s="1"/>
  <c r="F5" i="47"/>
  <c r="H5" i="47" s="1"/>
  <c r="I5" i="47" s="1"/>
  <c r="F6" i="47"/>
  <c r="H6" i="47" s="1"/>
  <c r="I6" i="47" s="1"/>
  <c r="F7" i="47"/>
  <c r="H7" i="47" s="1"/>
  <c r="I7" i="47" s="1"/>
  <c r="F8" i="47"/>
  <c r="H8" i="47" s="1"/>
  <c r="I8" i="47" s="1"/>
  <c r="F9" i="47"/>
  <c r="H9" i="47" s="1"/>
  <c r="I9" i="47" s="1"/>
  <c r="F10" i="47"/>
  <c r="H10" i="47" s="1"/>
  <c r="I10" i="47" s="1"/>
  <c r="F11" i="47"/>
  <c r="H11" i="47" s="1"/>
  <c r="I11" i="47" s="1"/>
  <c r="F12" i="47"/>
  <c r="H12" i="47" s="1"/>
  <c r="I12" i="47" s="1"/>
  <c r="F3" i="47"/>
  <c r="F3" i="44"/>
  <c r="F4" i="41"/>
  <c r="F5" i="41"/>
  <c r="F6" i="41"/>
  <c r="F7" i="41"/>
  <c r="F8" i="41"/>
  <c r="F9" i="41"/>
  <c r="F10" i="41"/>
  <c r="F11" i="41"/>
  <c r="F12" i="41"/>
  <c r="F13" i="41"/>
  <c r="F17" i="41"/>
  <c r="F3" i="41"/>
  <c r="F3" i="36"/>
  <c r="F4" i="35"/>
  <c r="F3" i="35"/>
  <c r="F8" i="30"/>
  <c r="H8" i="30" s="1"/>
  <c r="I8" i="30" s="1"/>
  <c r="F6" i="30"/>
  <c r="H6" i="30" s="1"/>
  <c r="I6" i="30" s="1"/>
  <c r="F4" i="30"/>
  <c r="F4" i="29"/>
  <c r="F3" i="29"/>
  <c r="F4" i="28"/>
  <c r="H4" i="28" s="1"/>
  <c r="I4" i="28" s="1"/>
  <c r="F3" i="28"/>
  <c r="H3" i="28" s="1"/>
  <c r="I3" i="28" s="1"/>
  <c r="F3" i="27"/>
  <c r="F5" i="25"/>
  <c r="F3" i="25"/>
  <c r="F18" i="24"/>
  <c r="F17" i="24"/>
  <c r="F16" i="24"/>
  <c r="F15" i="24"/>
  <c r="F14" i="24"/>
  <c r="F13" i="24"/>
  <c r="F12" i="24"/>
  <c r="F11" i="24"/>
  <c r="F10" i="24"/>
  <c r="F9" i="24"/>
  <c r="F8" i="24"/>
  <c r="F7" i="24"/>
  <c r="H7" i="24" s="1"/>
  <c r="I7" i="24" s="1"/>
  <c r="F4" i="24"/>
  <c r="F5" i="24"/>
  <c r="F3" i="24"/>
  <c r="F4" i="23"/>
  <c r="F5" i="23"/>
  <c r="F3" i="23"/>
  <c r="F5" i="20"/>
  <c r="F6" i="20"/>
  <c r="F7" i="20"/>
  <c r="F4" i="20"/>
  <c r="F4" i="18"/>
  <c r="F5" i="18"/>
  <c r="F6" i="18"/>
  <c r="F7" i="18"/>
  <c r="F8" i="18"/>
  <c r="F9" i="18"/>
  <c r="F10" i="18"/>
  <c r="F11" i="18"/>
  <c r="F12" i="18"/>
  <c r="F13" i="18"/>
  <c r="F14" i="18"/>
  <c r="F15" i="18"/>
  <c r="F16" i="18"/>
  <c r="F17" i="18"/>
  <c r="F3" i="18"/>
  <c r="F5" i="17"/>
  <c r="F6" i="17"/>
  <c r="F4" i="17"/>
  <c r="F5" i="16"/>
  <c r="H5" i="16" s="1"/>
  <c r="I5" i="16" s="1"/>
  <c r="F3" i="16"/>
  <c r="H3" i="16" s="1"/>
  <c r="I3" i="16" s="1"/>
  <c r="F3" i="33"/>
  <c r="G6" i="40"/>
  <c r="G3" i="40"/>
  <c r="F4" i="14"/>
  <c r="H4" i="14" s="1"/>
  <c r="I4" i="14" s="1"/>
  <c r="F3" i="14"/>
  <c r="F4" i="13"/>
  <c r="F3" i="13"/>
  <c r="F4" i="12"/>
  <c r="F3" i="12"/>
  <c r="F3" i="11"/>
  <c r="F27" i="10"/>
  <c r="H27" i="10" s="1"/>
  <c r="I27" i="10" s="1"/>
  <c r="F26" i="10"/>
  <c r="H26" i="10" s="1"/>
  <c r="I26" i="10" s="1"/>
  <c r="F25" i="10"/>
  <c r="H25" i="10" s="1"/>
  <c r="I25" i="10" s="1"/>
  <c r="F24" i="10"/>
  <c r="H24" i="10" s="1"/>
  <c r="I24" i="10" s="1"/>
  <c r="F23" i="10"/>
  <c r="H23" i="10" s="1"/>
  <c r="I23" i="10" s="1"/>
  <c r="F22" i="10"/>
  <c r="H22" i="10" s="1"/>
  <c r="I22" i="10" s="1"/>
  <c r="F21" i="10"/>
  <c r="H21" i="10" s="1"/>
  <c r="I21" i="10" s="1"/>
  <c r="F20" i="10"/>
  <c r="H20" i="10" s="1"/>
  <c r="I20" i="10" s="1"/>
  <c r="F19" i="10"/>
  <c r="H19" i="10" s="1"/>
  <c r="I19" i="10" s="1"/>
  <c r="F18" i="10"/>
  <c r="H18" i="10" s="1"/>
  <c r="I18" i="10" s="1"/>
  <c r="F17" i="10"/>
  <c r="H17" i="10" s="1"/>
  <c r="I17" i="10" s="1"/>
  <c r="F16" i="10"/>
  <c r="H16" i="10" s="1"/>
  <c r="I16" i="10" s="1"/>
  <c r="F15" i="10"/>
  <c r="H15" i="10" s="1"/>
  <c r="I15" i="10" s="1"/>
  <c r="F13" i="10"/>
  <c r="H13" i="10" s="1"/>
  <c r="I13" i="10" s="1"/>
  <c r="F12" i="10"/>
  <c r="H12" i="10" s="1"/>
  <c r="I12" i="10" s="1"/>
  <c r="F11" i="10"/>
  <c r="H11" i="10" s="1"/>
  <c r="I11" i="10" s="1"/>
  <c r="F10" i="10"/>
  <c r="H10" i="10" s="1"/>
  <c r="I10" i="10" s="1"/>
  <c r="F9" i="10"/>
  <c r="H9" i="10" s="1"/>
  <c r="I9" i="10" s="1"/>
  <c r="F8" i="10"/>
  <c r="H8" i="10" s="1"/>
  <c r="I8" i="10" s="1"/>
  <c r="F7" i="10"/>
  <c r="H7" i="10" s="1"/>
  <c r="I7" i="10" s="1"/>
  <c r="F6" i="10"/>
  <c r="H6" i="10" s="1"/>
  <c r="I6" i="10" s="1"/>
  <c r="F4" i="10"/>
  <c r="F3" i="10"/>
  <c r="F4" i="9"/>
  <c r="F5" i="9"/>
  <c r="F3" i="9"/>
  <c r="F5" i="8"/>
  <c r="F6" i="8"/>
  <c r="F7" i="8"/>
  <c r="F9" i="8"/>
  <c r="F4" i="8"/>
  <c r="H4" i="7"/>
  <c r="F20" i="6"/>
  <c r="H20" i="6" s="1"/>
  <c r="I20" i="6" s="1"/>
  <c r="F19" i="6"/>
  <c r="H19" i="6" s="1"/>
  <c r="I19" i="6" s="1"/>
  <c r="F18" i="6"/>
  <c r="H18" i="6" s="1"/>
  <c r="I18" i="6" s="1"/>
  <c r="F17" i="6"/>
  <c r="H17" i="6" s="1"/>
  <c r="I17" i="6" s="1"/>
  <c r="F16" i="6"/>
  <c r="H16" i="6" s="1"/>
  <c r="I16" i="6" s="1"/>
  <c r="F15" i="6"/>
  <c r="H15" i="6" s="1"/>
  <c r="I15" i="6" s="1"/>
  <c r="F14" i="6"/>
  <c r="H14" i="6" s="1"/>
  <c r="I14" i="6" s="1"/>
  <c r="F13" i="6"/>
  <c r="H13" i="6" s="1"/>
  <c r="I13" i="6" s="1"/>
  <c r="F12" i="6"/>
  <c r="H12" i="6" s="1"/>
  <c r="I12" i="6" s="1"/>
  <c r="F11" i="6"/>
  <c r="H11" i="6" s="1"/>
  <c r="I11" i="6" s="1"/>
  <c r="F10" i="6"/>
  <c r="H10" i="6" s="1"/>
  <c r="I10" i="6" s="1"/>
  <c r="F9" i="6"/>
  <c r="H9" i="6" s="1"/>
  <c r="I9" i="6" s="1"/>
  <c r="F8" i="6"/>
  <c r="H8" i="6" s="1"/>
  <c r="I8" i="6" s="1"/>
  <c r="F7" i="6"/>
  <c r="H7" i="6" s="1"/>
  <c r="I7" i="6" s="1"/>
  <c r="F6" i="6"/>
  <c r="H6" i="6" s="1"/>
  <c r="I6" i="6" s="1"/>
  <c r="F4" i="6"/>
  <c r="F13" i="5"/>
  <c r="H13" i="5" s="1"/>
  <c r="I13" i="5" s="1"/>
  <c r="F12" i="5"/>
  <c r="H12" i="5" s="1"/>
  <c r="I12" i="5" s="1"/>
  <c r="F10" i="5"/>
  <c r="F9" i="5"/>
  <c r="F8" i="5"/>
  <c r="F7" i="5"/>
  <c r="F6" i="5"/>
  <c r="H6" i="5" s="1"/>
  <c r="I6" i="5" s="1"/>
  <c r="F4" i="5"/>
  <c r="H4" i="5" s="1"/>
  <c r="I4" i="5" s="1"/>
  <c r="F3" i="5"/>
  <c r="H3" i="5" s="1"/>
  <c r="I3" i="5" s="1"/>
  <c r="F23" i="4"/>
  <c r="F22" i="4"/>
  <c r="F21" i="4"/>
  <c r="F20" i="4"/>
  <c r="F19" i="4"/>
  <c r="F18" i="4"/>
  <c r="F17" i="4"/>
  <c r="F16" i="4"/>
  <c r="F16" i="3"/>
  <c r="H16" i="3" s="1"/>
  <c r="F15" i="3"/>
  <c r="H15" i="3" s="1"/>
  <c r="F14" i="3"/>
  <c r="H14" i="3" s="1"/>
  <c r="F13" i="3"/>
  <c r="H13" i="3" s="1"/>
  <c r="F12" i="3"/>
  <c r="H12" i="3" s="1"/>
  <c r="F10" i="3"/>
  <c r="H10" i="3" s="1"/>
  <c r="F9" i="3"/>
  <c r="H9" i="3" s="1"/>
  <c r="F7" i="3"/>
  <c r="H7" i="3" s="1"/>
  <c r="F4" i="2"/>
  <c r="H4" i="2" s="1"/>
  <c r="F3" i="2"/>
  <c r="H3" i="2" s="1"/>
  <c r="F4" i="37"/>
  <c r="F3" i="37"/>
  <c r="H4" i="37" l="1"/>
  <c r="I4" i="37" s="1"/>
  <c r="H3" i="37"/>
  <c r="I16" i="4"/>
  <c r="H16" i="4"/>
  <c r="I18" i="4"/>
  <c r="H18" i="4"/>
  <c r="I20" i="4"/>
  <c r="H20" i="4"/>
  <c r="I22" i="4"/>
  <c r="H22" i="4"/>
  <c r="I17" i="4"/>
  <c r="H17" i="4"/>
  <c r="I19" i="4"/>
  <c r="H19" i="4"/>
  <c r="I21" i="4"/>
  <c r="H21" i="4"/>
  <c r="I23" i="4"/>
  <c r="H23" i="4"/>
  <c r="H8" i="5"/>
  <c r="I8" i="5" s="1"/>
  <c r="H10" i="5"/>
  <c r="I10" i="5" s="1"/>
  <c r="H7" i="5"/>
  <c r="I7" i="5" s="1"/>
  <c r="H9" i="5"/>
  <c r="I9" i="5" s="1"/>
  <c r="H4" i="6"/>
  <c r="I4" i="6" s="1"/>
  <c r="I21" i="6" s="1"/>
  <c r="I4" i="8"/>
  <c r="H4" i="8"/>
  <c r="I7" i="8"/>
  <c r="H7" i="8"/>
  <c r="I5" i="8"/>
  <c r="H5" i="8"/>
  <c r="I9" i="8"/>
  <c r="H9" i="8"/>
  <c r="I6" i="8"/>
  <c r="H6" i="8"/>
  <c r="H3" i="9"/>
  <c r="I3" i="9"/>
  <c r="H5" i="9"/>
  <c r="H4" i="9"/>
  <c r="I4" i="9" s="1"/>
  <c r="H3" i="10"/>
  <c r="I3" i="10" s="1"/>
  <c r="H4" i="10"/>
  <c r="I4" i="10" s="1"/>
  <c r="H3" i="11"/>
  <c r="H4" i="11" s="1"/>
  <c r="I3" i="12"/>
  <c r="H3" i="12"/>
  <c r="I4" i="12"/>
  <c r="H4" i="12"/>
  <c r="F5" i="14"/>
  <c r="H3" i="14"/>
  <c r="I3" i="14" s="1"/>
  <c r="I5" i="14" s="1"/>
  <c r="J3" i="40"/>
  <c r="I3" i="40"/>
  <c r="I6" i="40"/>
  <c r="J6" i="40" s="1"/>
  <c r="H3" i="33"/>
  <c r="H4" i="33" s="1"/>
  <c r="F13" i="17"/>
  <c r="H4" i="17"/>
  <c r="I4" i="17" s="1"/>
  <c r="H6" i="17"/>
  <c r="I6" i="17" s="1"/>
  <c r="H5" i="17"/>
  <c r="I5" i="17" s="1"/>
  <c r="F18" i="18"/>
  <c r="H3" i="18"/>
  <c r="I3" i="18"/>
  <c r="H16" i="18"/>
  <c r="I16" i="18"/>
  <c r="H14" i="18"/>
  <c r="I14" i="18"/>
  <c r="H12" i="18"/>
  <c r="I12" i="18"/>
  <c r="H10" i="18"/>
  <c r="I10" i="18"/>
  <c r="H8" i="18"/>
  <c r="I8" i="18"/>
  <c r="H6" i="18"/>
  <c r="I6" i="18"/>
  <c r="H4" i="18"/>
  <c r="I4" i="18"/>
  <c r="H17" i="18"/>
  <c r="I17" i="18" s="1"/>
  <c r="H15" i="18"/>
  <c r="I15" i="18" s="1"/>
  <c r="H13" i="18"/>
  <c r="I13" i="18" s="1"/>
  <c r="H11" i="18"/>
  <c r="I11" i="18" s="1"/>
  <c r="H9" i="18"/>
  <c r="I9" i="18" s="1"/>
  <c r="H7" i="18"/>
  <c r="I7" i="18" s="1"/>
  <c r="H5" i="18"/>
  <c r="I5" i="18" s="1"/>
  <c r="I7" i="20"/>
  <c r="H7" i="20"/>
  <c r="I5" i="20"/>
  <c r="H5" i="20"/>
  <c r="I4" i="20"/>
  <c r="H4" i="20"/>
  <c r="I6" i="20"/>
  <c r="H6" i="20"/>
  <c r="F7" i="23"/>
  <c r="H3" i="23"/>
  <c r="I3" i="23"/>
  <c r="H5" i="23"/>
  <c r="I5" i="23" s="1"/>
  <c r="H4" i="23"/>
  <c r="I4" i="23" s="1"/>
  <c r="H8" i="24"/>
  <c r="I8" i="24" s="1"/>
  <c r="H10" i="24"/>
  <c r="I10" i="24" s="1"/>
  <c r="I12" i="24"/>
  <c r="H12" i="24"/>
  <c r="H14" i="24"/>
  <c r="I14" i="24" s="1"/>
  <c r="H16" i="24"/>
  <c r="I16" i="24" s="1"/>
  <c r="H18" i="24"/>
  <c r="I18" i="24" s="1"/>
  <c r="H9" i="24"/>
  <c r="I9" i="24" s="1"/>
  <c r="H11" i="24"/>
  <c r="I11" i="24" s="1"/>
  <c r="H13" i="24"/>
  <c r="I13" i="24" s="1"/>
  <c r="I15" i="24"/>
  <c r="H15" i="24"/>
  <c r="H17" i="24"/>
  <c r="I17" i="24" s="1"/>
  <c r="H3" i="24"/>
  <c r="I3" i="24" s="1"/>
  <c r="H4" i="24"/>
  <c r="I4" i="24" s="1"/>
  <c r="I5" i="24"/>
  <c r="H5" i="24"/>
  <c r="I5" i="25"/>
  <c r="H5" i="25"/>
  <c r="F6" i="25"/>
  <c r="H3" i="25"/>
  <c r="I3" i="25"/>
  <c r="I6" i="25" s="1"/>
  <c r="F4" i="27"/>
  <c r="H3" i="27"/>
  <c r="I3" i="27" s="1"/>
  <c r="I4" i="27" s="1"/>
  <c r="I5" i="28"/>
  <c r="H3" i="29"/>
  <c r="I3" i="29" s="1"/>
  <c r="H4" i="29"/>
  <c r="I4" i="29" s="1"/>
  <c r="F13" i="30"/>
  <c r="H4" i="30"/>
  <c r="H13" i="30" s="1"/>
  <c r="H3" i="35"/>
  <c r="I3" i="35" s="1"/>
  <c r="H4" i="35"/>
  <c r="I4" i="35" s="1"/>
  <c r="H3" i="36"/>
  <c r="I3" i="36" s="1"/>
  <c r="I4" i="36" s="1"/>
  <c r="H3" i="41"/>
  <c r="I3" i="41" s="1"/>
  <c r="H13" i="41"/>
  <c r="I13" i="41" s="1"/>
  <c r="H11" i="41"/>
  <c r="I11" i="41" s="1"/>
  <c r="H9" i="41"/>
  <c r="I9" i="41" s="1"/>
  <c r="H7" i="41"/>
  <c r="I7" i="41" s="1"/>
  <c r="H5" i="41"/>
  <c r="I5" i="41" s="1"/>
  <c r="H17" i="41"/>
  <c r="I17" i="41" s="1"/>
  <c r="H12" i="41"/>
  <c r="I12" i="41" s="1"/>
  <c r="I10" i="41"/>
  <c r="H10" i="41"/>
  <c r="I8" i="41"/>
  <c r="H8" i="41"/>
  <c r="H6" i="41"/>
  <c r="I6" i="41" s="1"/>
  <c r="H4" i="41"/>
  <c r="I4" i="41" s="1"/>
  <c r="H3" i="44"/>
  <c r="I3" i="44" s="1"/>
  <c r="I4" i="44" s="1"/>
  <c r="H3" i="47"/>
  <c r="I3" i="47" s="1"/>
  <c r="I13" i="47" s="1"/>
  <c r="J4" i="45"/>
  <c r="K4" i="45" s="1"/>
  <c r="J3" i="45"/>
  <c r="K3" i="45" s="1"/>
  <c r="G5" i="46"/>
  <c r="I4" i="46"/>
  <c r="I5" i="46" s="1"/>
  <c r="F5" i="29"/>
  <c r="F5" i="28"/>
  <c r="I6" i="16"/>
  <c r="G7" i="40"/>
  <c r="F5" i="13"/>
  <c r="H3" i="13"/>
  <c r="I3" i="13" s="1"/>
  <c r="H4" i="13"/>
  <c r="I4" i="13" s="1"/>
  <c r="I24" i="4"/>
  <c r="I10" i="3"/>
  <c r="I13" i="3"/>
  <c r="I15" i="3"/>
  <c r="I9" i="3"/>
  <c r="I12" i="3"/>
  <c r="I14" i="3"/>
  <c r="I16" i="3"/>
  <c r="F17" i="3"/>
  <c r="H17" i="3"/>
  <c r="I4" i="2"/>
  <c r="I3" i="2"/>
  <c r="H5" i="2"/>
  <c r="H5" i="45"/>
  <c r="F4" i="36"/>
  <c r="H5" i="28"/>
  <c r="H6" i="25"/>
  <c r="H7" i="23"/>
  <c r="H12" i="42"/>
  <c r="F8" i="20"/>
  <c r="F6" i="16"/>
  <c r="F5" i="12"/>
  <c r="I29" i="1"/>
  <c r="F4" i="7"/>
  <c r="F6" i="9"/>
  <c r="F4" i="11"/>
  <c r="H5" i="12"/>
  <c r="H5" i="14"/>
  <c r="F4" i="33"/>
  <c r="F12" i="42"/>
  <c r="H7" i="32"/>
  <c r="H8" i="19"/>
  <c r="F21" i="6"/>
  <c r="F19" i="24"/>
  <c r="H13" i="47"/>
  <c r="F13" i="47"/>
  <c r="F4" i="44"/>
  <c r="F5" i="35"/>
  <c r="F7" i="32"/>
  <c r="H8" i="20"/>
  <c r="H6" i="16"/>
  <c r="I7" i="40"/>
  <c r="F29" i="10"/>
  <c r="H10" i="8"/>
  <c r="F10" i="8"/>
  <c r="H14" i="5"/>
  <c r="F14" i="5"/>
  <c r="H24" i="4"/>
  <c r="F24" i="4"/>
  <c r="F5" i="2"/>
  <c r="F5" i="37"/>
  <c r="F29" i="1"/>
  <c r="H18" i="41"/>
  <c r="F18" i="41"/>
  <c r="J4" i="46" l="1"/>
  <c r="J5" i="46" s="1"/>
  <c r="J5" i="45"/>
  <c r="H4" i="27"/>
  <c r="I5" i="13"/>
  <c r="H29" i="10"/>
  <c r="H6" i="9"/>
  <c r="H21" i="6"/>
  <c r="H5" i="37"/>
  <c r="I3" i="37"/>
  <c r="I5" i="37" s="1"/>
  <c r="I5" i="2"/>
  <c r="I14" i="5"/>
  <c r="I10" i="8"/>
  <c r="I5" i="9"/>
  <c r="I6" i="9" s="1"/>
  <c r="I29" i="10"/>
  <c r="I3" i="11"/>
  <c r="I4" i="11" s="1"/>
  <c r="I5" i="12"/>
  <c r="J7" i="40"/>
  <c r="I3" i="33"/>
  <c r="I4" i="33" s="1"/>
  <c r="I13" i="17"/>
  <c r="H13" i="17"/>
  <c r="H18" i="18"/>
  <c r="I18" i="18"/>
  <c r="I8" i="20"/>
  <c r="I7" i="23"/>
  <c r="H19" i="24"/>
  <c r="I19" i="24"/>
  <c r="H5" i="29"/>
  <c r="I5" i="29"/>
  <c r="I4" i="30"/>
  <c r="I13" i="30" s="1"/>
  <c r="I5" i="35"/>
  <c r="H5" i="35"/>
  <c r="H4" i="36"/>
  <c r="I18" i="41"/>
  <c r="H4" i="44"/>
  <c r="K5" i="45"/>
  <c r="H5" i="13"/>
  <c r="I7" i="3"/>
  <c r="I17" i="3" s="1"/>
</calcChain>
</file>

<file path=xl/sharedStrings.xml><?xml version="1.0" encoding="utf-8"?>
<sst xmlns="http://schemas.openxmlformats.org/spreadsheetml/2006/main" count="1422" uniqueCount="475">
  <si>
    <t>J.M.</t>
  </si>
  <si>
    <t>CENA NETTO</t>
  </si>
  <si>
    <t>WARTOŚĆ NETTO</t>
  </si>
  <si>
    <t>NAZWA ASORTYMENTU</t>
  </si>
  <si>
    <t>Lp</t>
  </si>
  <si>
    <t>Igły sterylne j.u.- wymagane jest pochodzenie od jednego producenta</t>
  </si>
  <si>
    <t>Igła j.u. 0,5 x 25 mm a’100 szt.</t>
  </si>
  <si>
    <t>Op.</t>
  </si>
  <si>
    <t>Igła j.u. 0,6 x 30 mm a’100 szt.</t>
  </si>
  <si>
    <t>Igła j.u. 0,7 x 30 mm a’100 szt.</t>
  </si>
  <si>
    <t>Igła j.u. 0,8 x 40 mm a‘100szt.</t>
  </si>
  <si>
    <t>Igła j.u. 0,9 x 40 mm a’100 szt.</t>
  </si>
  <si>
    <t>Igła j.u. 1,1 x 40 mm a’100 szt.</t>
  </si>
  <si>
    <t>Strzykawka j.u. 2ml , skala do 3ml a’100 szt.</t>
  </si>
  <si>
    <t>Strzykawka j.u. 5ml , skala do 6ml a’100 szt.</t>
  </si>
  <si>
    <t>Strzykawka j.u. 10ml , skala do 12ml a’100 szt.</t>
  </si>
  <si>
    <t>Strzykawka j.u. 20ml , skala do 24ml a’100 szt.</t>
  </si>
  <si>
    <t>Szt.</t>
  </si>
  <si>
    <t xml:space="preserve">Strzykawka j.u. cewnikowa 50 ml , skala dwustronna do 60 ml </t>
  </si>
  <si>
    <t>Strzykawka j.u. Żaneta  100ml, wyposażona skalę pomiarową i podwójne uszczelnienie tłoka.</t>
  </si>
  <si>
    <t>Szt..</t>
  </si>
  <si>
    <t xml:space="preserve"> Szt.</t>
  </si>
  <si>
    <t xml:space="preserve">Przedłużacz do pomp infuzyjnych, dł. 150 cm typu Luer-Lock pakowane  rękaw foliowo-papierowy, nadrukowane napisy w języku polskim </t>
  </si>
  <si>
    <t>Dren Kehr wykonany z lateksu, kałczuku naturalnego, pakowany pojedynczo folia-papier, opis na opakowaniu jednostkowym nadrukowany języku polskim.</t>
  </si>
  <si>
    <t xml:space="preserve">Cewnik Foley‘a j.u.dwudrożny, silikonowany zastawka wykonana z lateksu, możliwość napełniania strzykawką Luer. Podwójnie pakowany wewnętrzny worek foliowy oraz zewnętrzny worek foliowy sterylny. </t>
  </si>
  <si>
    <t>Rozmiar 12 Ch długość 80 cm</t>
  </si>
  <si>
    <t>Rozmiar 14 Ch długość 80 cm</t>
  </si>
  <si>
    <t>Rozmiar 18 Ch długość min 80 cm</t>
  </si>
  <si>
    <t>Rozmiar 20 Ch  długość min 80 cm</t>
  </si>
  <si>
    <t>Rozmiar 34 Ch długość min 100 cm</t>
  </si>
  <si>
    <t>Rozmiar 14 CH 60 cm</t>
  </si>
  <si>
    <t>Rozmiar 16 CH 60 cm</t>
  </si>
  <si>
    <t>Rozmiar 18 Ch 60 cm</t>
  </si>
  <si>
    <t>Cewnik do podawania tlenu przez nos dla noworodków wymogi patrz punkt 2</t>
  </si>
  <si>
    <t>Maska j.u. do podawania tlenu przez nos z rurką dla dorosłych rozmiar S-L</t>
  </si>
  <si>
    <t>Maska j.u. do podawania tlenu przez nos z rurką dla dzieci</t>
  </si>
  <si>
    <t>Maska tlenowa j.u. z rezerwuarem dla dorosłych</t>
  </si>
  <si>
    <t>Maska tlenowa j.u. z rezerwuarem dla dzieci</t>
  </si>
  <si>
    <t>a</t>
  </si>
  <si>
    <t>b</t>
  </si>
  <si>
    <t>c</t>
  </si>
  <si>
    <t>d</t>
  </si>
  <si>
    <t>e</t>
  </si>
  <si>
    <t>f</t>
  </si>
  <si>
    <t xml:space="preserve">Koreczki do kaniul Luer-Lock zamykajace światło kaniuli i posiadające trzpień zamykający światło kaniul poniżej krawędzi korka </t>
  </si>
  <si>
    <t>Kranik trójdrożny Luer –Lock wyposażony w trójramienne pokrętło , zapewniające równomierny przepływ</t>
  </si>
  <si>
    <t>Rozmiar 22 G 0,8 x 25 mm przepływ 33 ml /min</t>
  </si>
  <si>
    <t>Rozmiar 20 G 1,0 x 32 mm przepływ 57 ml/min</t>
  </si>
  <si>
    <t>Rozmiar 18 G 1,2 x 38 mm przepływ 90 ml/min</t>
  </si>
  <si>
    <t>Rozmiar 17 G 1,5 x 45 mm przepływ 130 ml/min</t>
  </si>
  <si>
    <t>Rozmiar 26 G 0,6 x 19 mm przepływ10 ml/ min</t>
  </si>
  <si>
    <t>Rozmiar 24 G 0,7 x 19 mm przeływ 13 ml /min</t>
  </si>
  <si>
    <t>Rozmiar  nr 5</t>
  </si>
  <si>
    <t xml:space="preserve">Rozmiar nr 5,5 </t>
  </si>
  <si>
    <t>Rozmiar nr 6</t>
  </si>
  <si>
    <t>Rozmiar nr 6,5</t>
  </si>
  <si>
    <t>Rozmiar nr 7</t>
  </si>
  <si>
    <t>Rozmiar nr 7,5</t>
  </si>
  <si>
    <t>Rozmiar nr 8</t>
  </si>
  <si>
    <t>Rozmiar nr 8,5</t>
  </si>
  <si>
    <t>Rozmiar nr 9</t>
  </si>
  <si>
    <t>Rozmiar nr 3/10 cm</t>
  </si>
  <si>
    <t>Rozmiar nr 2/9 cm</t>
  </si>
  <si>
    <t>Rozmiar nr 1/7 cm</t>
  </si>
  <si>
    <t>Rozmiar nr 0/6cm</t>
  </si>
  <si>
    <t>Rozmiar nr 00/5 cm</t>
  </si>
  <si>
    <t>Sterylny wymiennik ciepła i wilgoci j.u. dla pacjentów ze spontaniczną czynnością oddechową</t>
  </si>
  <si>
    <t>Rurka krtaniowa LTD nr 3</t>
  </si>
  <si>
    <t>Rurka krtaniowa LTD nr 4</t>
  </si>
  <si>
    <t>Szyny do palców 230 x 13 mm</t>
  </si>
  <si>
    <t>Szyny do palców 460 x 18 mm</t>
  </si>
  <si>
    <t>Rozmiar nr 11-24 x 100 szt.</t>
  </si>
  <si>
    <t>Pojemnik do zużytych igieł 0,7 l spłaszczony</t>
  </si>
  <si>
    <t>Pojemnik do zużytych igieł 2 l</t>
  </si>
  <si>
    <t>Szpatułka drewniana x 100 szt.</t>
  </si>
  <si>
    <t>Pałeczki do pobierania wymazów w probówkach z podłożem transportowym Amies j.u. sterylne</t>
  </si>
  <si>
    <t>Pojemnik sterylny typu Redon 200 ml</t>
  </si>
  <si>
    <t>Wieszaki do worków na mocz</t>
  </si>
  <si>
    <t xml:space="preserve">Osłona na przewody do laparoskopu 300 x 16 sterylna </t>
  </si>
  <si>
    <t>Cytofix płyn do utrwalania 150 ml</t>
  </si>
  <si>
    <t>Introduktor  j.u. kompatybilny do pozycji 1 rozmiar 7 CH</t>
  </si>
  <si>
    <t>Jedoświatłowy</t>
  </si>
  <si>
    <t>Dwuświatłowy</t>
  </si>
  <si>
    <t>Trzyświatłowy</t>
  </si>
  <si>
    <t>Kanka doodbytnicza 16 Ch 200 mm</t>
  </si>
  <si>
    <t>Kanka doodbytnicza 24 Ch 250 mm</t>
  </si>
  <si>
    <t>Pojemnik bakteriologiczny z łopatką do kału</t>
  </si>
  <si>
    <t>Rurka sigmoidoskopowa 20 x 25 cm</t>
  </si>
  <si>
    <t>Koc ratunkowy/ratunkowa folia przeciwwstrząsowa 210 x 160 cm</t>
  </si>
  <si>
    <t>Żel do USG biały 0,5 l</t>
  </si>
  <si>
    <t>Żel do EKG 0,25 l</t>
  </si>
  <si>
    <t>Papier do EKG 112x 25</t>
  </si>
  <si>
    <t>Papier do USG wysoka czułość typ Mitsubishi K65 HM</t>
  </si>
  <si>
    <t>g</t>
  </si>
  <si>
    <t>h</t>
  </si>
  <si>
    <t>i</t>
  </si>
  <si>
    <t>Maska tlenowa j.u. z nebulizatorem dla dzieci</t>
  </si>
  <si>
    <t>Zadanie 1 IGŁY, STRZYKAWKI, PRZYRZĄDY DO PRZETACZANIA, PRZEDŁUŻACZE DO POMP.</t>
  </si>
  <si>
    <t>Rurka krtaniowa LTD nr 2</t>
  </si>
  <si>
    <t>Pojemnik do zużytych igieł 0,7 l z okrągłym dnem</t>
  </si>
  <si>
    <t>Fl.</t>
  </si>
  <si>
    <t>Opaski do identyfikacji dla dzieci i dorosłych z etykietami  x 100 szt.</t>
  </si>
  <si>
    <t>Osłona na głowicę USG EV nawilżona  x 144 szt.</t>
  </si>
  <si>
    <t>Szczoteczki cytologiczne j.u. (wachlarz) x 100 szt</t>
  </si>
  <si>
    <t>Szczoteczki cytologiczne j.u. (prosta) x 100 szt</t>
  </si>
  <si>
    <t>Kieliszek do podawnia leków 25 ml z podziałką x 75 szt.</t>
  </si>
  <si>
    <t>Ochraniacze foliowe na buty x 100 szt.</t>
  </si>
  <si>
    <t>Papier do defibrylatora Life Pack 12</t>
  </si>
  <si>
    <t>Rękaw foliowo-papierowy 7,5 cm/200m</t>
  </si>
  <si>
    <t>Rękaw foliowo-papierowy 10 cm/200m</t>
  </si>
  <si>
    <t>Rękaw foliowo-papierowy 15 cm/200m</t>
  </si>
  <si>
    <t>Rękaw foliowo-papierowy 20 cm/200m</t>
  </si>
  <si>
    <t>Rękaw foliowo-papierowy 25 cm/200m</t>
  </si>
  <si>
    <t>Rękaw foliowo-papierowy 30 cm/200m</t>
  </si>
  <si>
    <t>Rękaw foliowo-papierowy 42 cm/200m</t>
  </si>
  <si>
    <t>Taśma wskaźnikowa do sterylizacji tlenkiem etylenu  musi spełniać normy ISO 11140 i PE-EN 867 klasa I</t>
  </si>
  <si>
    <t>Taśma wskaźnikowa do sterylizacji parą wodną 19 mm x 50 m musi spełniać normy ISO 11140 i PE-EN 867 klasa I</t>
  </si>
  <si>
    <t>Paski wskaźnikowe do sterylizacji parą wodna ‘a 500 szt. Musi być zgodne z normami PE-EN 867-1 i ISO 11 140- klasa IV</t>
  </si>
  <si>
    <t>Paski wskaźnikowe do sterylizacji tlenkiem etylenu ‘a 500 szt. Musi być zgodne z normami PE-EN 867-1 i ISO 11 140- klasa IV</t>
  </si>
  <si>
    <t>Ładunek do staplera liniowego wielorazowego użytku 55 mm 3,5</t>
  </si>
  <si>
    <t>Ładunek do staplera liniowego wielorazowego użytku 55 mm 4,8</t>
  </si>
  <si>
    <t>Dzierżawa staplera wielorazowego użytku</t>
  </si>
  <si>
    <t>Miesiąc</t>
  </si>
  <si>
    <t xml:space="preserve">Staza automatyczna </t>
  </si>
  <si>
    <t>Butle wymienne do pozycji nr 1 patrz opis</t>
  </si>
  <si>
    <t>Dreny 2 m śr. wew. 7 mm łącznik żeński + łącznik do cewnika</t>
  </si>
  <si>
    <t>Dreny 3 m śr. wew. 7 mm łącznik żeński + łącznik do cewnika</t>
  </si>
  <si>
    <t>j</t>
  </si>
  <si>
    <t>Łącznik prosty schodkowy</t>
  </si>
  <si>
    <t>k</t>
  </si>
  <si>
    <t>Mocowanie na ścianie aluminiowe</t>
  </si>
  <si>
    <t>l</t>
  </si>
  <si>
    <t>Mocowanie do szyny Modura</t>
  </si>
  <si>
    <t>m</t>
  </si>
  <si>
    <t>Uchwyt mocujący do blatu stołu</t>
  </si>
  <si>
    <t>Szt</t>
  </si>
  <si>
    <t>Układ oddechowy jednorazowego użytku do apartu do znieczulenia Fabius GS z monitirowaniem.</t>
  </si>
  <si>
    <t>Ustnik do alkomatu  ALCO-SENSOR 4</t>
  </si>
  <si>
    <t>Usługa legalizacji alkomatu</t>
  </si>
  <si>
    <t>Ustniki do alkomatu Alcotest 7410 plus</t>
  </si>
  <si>
    <t>Sonda Seng-Stakena Ch 21</t>
  </si>
  <si>
    <t>Kranik trójdrożny z drenem 7 cm z indykatorem położenia</t>
  </si>
  <si>
    <t>Rozmiar  średnica 20-24 długość 80-140 mm</t>
  </si>
  <si>
    <t>Igła j.u. 1,2 x 40 mm a’100 szt.</t>
  </si>
  <si>
    <t>BEZZWROTNE PRÓBKI</t>
  </si>
  <si>
    <t>Rurka tracheostomijna z mankietem uszczelniającym fi 7-fi 9</t>
  </si>
  <si>
    <t>Nasadka z przewodem do pozycji nr 6</t>
  </si>
  <si>
    <t>Stetoskop dwustronny</t>
  </si>
  <si>
    <t xml:space="preserve">Worek na zwłoki (czarny) zamykany na zamek błyskawiczny </t>
  </si>
  <si>
    <t>Komplet a` 4 szt</t>
  </si>
  <si>
    <t>Sprzęt musi byś kompatybilny z żywieniem dojelitowym firmy NUTRICIA</t>
  </si>
  <si>
    <t>Zestaw położniczy typ OB-Kit</t>
  </si>
  <si>
    <t>szt.</t>
  </si>
  <si>
    <t xml:space="preserve">  </t>
  </si>
  <si>
    <t>Rozmiar Ch 14 długość ramion  50/16</t>
  </si>
  <si>
    <t>Rozmiar Ch 12 długość ramion 30/13</t>
  </si>
  <si>
    <t>Rozmiar Ch 16 długość ramion 50/16</t>
  </si>
  <si>
    <t>Rozmiar Ch 18 długość ramion 50/16</t>
  </si>
  <si>
    <t>Rozmiar nr 000/3 cm</t>
  </si>
  <si>
    <t>Maska chirurgiczna z włókniny 3-warstwowa  j. u. z trokami x 50 szt</t>
  </si>
  <si>
    <t>Maska chirurgiczna  z włókniny 3-warstwowa  j. u. z gumkami x 50 szt</t>
  </si>
  <si>
    <t>OP.</t>
  </si>
  <si>
    <t>Szkiełka podstawowe z polem do opisu 72,6 x 25.4 mm x 50 szt</t>
  </si>
  <si>
    <t>Rozmiar</t>
  </si>
  <si>
    <t>SZt.</t>
  </si>
  <si>
    <t>1 szt</t>
  </si>
  <si>
    <t>2 szt</t>
  </si>
  <si>
    <t xml:space="preserve">5 szt </t>
  </si>
  <si>
    <t xml:space="preserve">2 szt </t>
  </si>
  <si>
    <t>op</t>
  </si>
  <si>
    <t>Paski wskaźnikowe do sterylizacji tlenkiem etylenu ‘a 500 szt. Musi być zgodne z normami PE-EN 867-1 i ISO 11 140- klasa V</t>
  </si>
  <si>
    <t xml:space="preserve">Op </t>
  </si>
  <si>
    <t>Osłonki silikonowe w.u. na ostre narzędzia chirurgiczne x 100 szt (różny kształt)</t>
  </si>
  <si>
    <t>Zadanie 2 PRZYRZĄDY DO PRZETACZANIA.</t>
  </si>
  <si>
    <t>Zadanie 3 Plastry do kaniul i do wkłuć centralnych</t>
  </si>
  <si>
    <t xml:space="preserve">1 szt </t>
  </si>
  <si>
    <t>Papilotom typu OK 11018N-DL</t>
  </si>
  <si>
    <t>Prowadnik nitinolowy w.u.z giętką końcówka typu21535400</t>
  </si>
  <si>
    <t>Olej silikonwy 50 ml</t>
  </si>
  <si>
    <t>Koszyk Dormia typu 160225 GW</t>
  </si>
  <si>
    <t>Papilotom typu OK 1052230DL</t>
  </si>
  <si>
    <t>Bezzwrotne próbki proszę dołączyć do oferty.</t>
  </si>
  <si>
    <t>Wszystkie akcesoria muszą być kompatybilne z duodenoskopem firmy PENTAX</t>
  </si>
  <si>
    <t xml:space="preserve">ROZMIAR 0 BEZ KOŁNIERZA </t>
  </si>
  <si>
    <t>Przedłużacz do podawania tlenu przez nos , długość 210 cm</t>
  </si>
  <si>
    <t>Rozmiar 14 G 2,2 x 45 mm przepływ 290 ml/min</t>
  </si>
  <si>
    <t>Rozmiar 12 F/70 cm</t>
  </si>
  <si>
    <t>Rozmiar 14 F/70 cm</t>
  </si>
  <si>
    <t>Rozmiar 18 F/70 cm</t>
  </si>
  <si>
    <t>Rozmiar 16 F/70 cm</t>
  </si>
  <si>
    <t xml:space="preserve">Fartuch foliowy </t>
  </si>
  <si>
    <t>Pasta Every 160g</t>
  </si>
  <si>
    <t>LP</t>
  </si>
  <si>
    <t>OPIS PRODUKTU</t>
  </si>
  <si>
    <t>ROZMIAR</t>
  </si>
  <si>
    <t>1 SZT</t>
  </si>
  <si>
    <t xml:space="preserve">NAZWA </t>
  </si>
  <si>
    <t>SZT</t>
  </si>
  <si>
    <t>Lp.</t>
  </si>
  <si>
    <t>5 x 10 cm</t>
  </si>
  <si>
    <t xml:space="preserve">10 x 15 cm </t>
  </si>
  <si>
    <t>5 szt</t>
  </si>
  <si>
    <t>Rozmiar nr 4/11 cm</t>
  </si>
  <si>
    <t>Rozmiar nr 2/8 cm</t>
  </si>
  <si>
    <t xml:space="preserve">Golarka j.u. z podwójnym ostrzem </t>
  </si>
  <si>
    <t>Etykiety dwukrotnie przylepne bez wskażnika sterylizacji x 750 szt. Kompatybilne z etykietownicą SP Medikal 603.003.0001</t>
  </si>
  <si>
    <t>System do odsysania musi być kompatybilny z posiadanym oprzyrządowaniem Serres</t>
  </si>
  <si>
    <t>n</t>
  </si>
  <si>
    <t xml:space="preserve">Klapki j.u. </t>
  </si>
  <si>
    <t>9.</t>
  </si>
  <si>
    <t>10.</t>
  </si>
  <si>
    <t>Spódniczki do badań ginekologicznych j.u.</t>
  </si>
  <si>
    <t>Para</t>
  </si>
  <si>
    <t>Pętla do polipektomii asymetryczna typumOK3122-G</t>
  </si>
  <si>
    <t>Pętala do polipektomii owalna typu OK342216-g</t>
  </si>
  <si>
    <t>Ustnik do endoskopu wielorazowego użytku</t>
  </si>
  <si>
    <t>Popychacz wielorazowy Fr. 8,5/180 typu 20008001</t>
  </si>
  <si>
    <t>Balon poszerzający do dróg żółciowych typ 2000105</t>
  </si>
  <si>
    <t>Balon  poszerzający do przełyku typu 3411680</t>
  </si>
  <si>
    <t>Siatka lekka do zaopatrowywania przepuklin brzusznych i pachwinowych wykonana ze 100% polipropylenu prasowanego termicznie, grubość nici 0,39mm (tolerancja +-1mm), gramatura 50g/m2 ( tolerancja +- 1%)</t>
  </si>
  <si>
    <t>Test biologiczny do sterylizacji tlenkiem etylenu x 100 szt. Muszą spełniać normy ISO 11138 i PE-EN 866</t>
  </si>
  <si>
    <t xml:space="preserve">Stapler okrężny zakrzywiony z łamaną główką i automatycznym dociskiem 28 lub31 </t>
  </si>
  <si>
    <t>Zestaw infuzyjny Terumo -Igła motylkowa 0,7 x 19 mm z drenem zalecanye do krótkich wlewów, igła łatwa do wprowadzenia, elastyczne skrzydełka zapewniają lepszy uchwyt i ułatwiają mocowanie.</t>
  </si>
  <si>
    <t>1.</t>
  </si>
  <si>
    <t>WARTOŚĆ BRUTTO</t>
  </si>
  <si>
    <t>STAWKA VAT</t>
  </si>
  <si>
    <t>RAZEM:</t>
  </si>
  <si>
    <t>Zadanie 35 Końcówki  do odsysania pola operacyjnego.</t>
  </si>
  <si>
    <t>Zadanie 37 Akcesoria endoskopowe do ECPW</t>
  </si>
  <si>
    <t>Zadanie 40 Sprzęt j.u. ginekologiczny</t>
  </si>
  <si>
    <t>Pojemnik na wymiociny z kołnierzem</t>
  </si>
  <si>
    <t>Zadanie 36 Osłonki j.u. do Liga sure</t>
  </si>
  <si>
    <t>Strzykawka j.u. 50 ml Luer – Lock do pompy infuzyjnej, posiada dwustronną skalę pomiarową, podwójne uszczelnienie tłoka i czterostronne podcięcie tłoczyska w celu instalacji w uchwytach pompy infuzyjnej. Wymagane jest dołączenie oświadczenia producenta o kompatybilności strzykawek z dedykowanymi pompami : Kwapisz i Ascor</t>
  </si>
  <si>
    <t>Strzykawka j.u. 50 ml bursztynowa Luer – Lock do pompy infuzyjnej, posiada dwustronną skalę pomiarową, podwójne uszczelnienie tłoka i czterostronne podcięcie tłoczyska w celu instalacji w uchwytach pompy infuzyjnej. Wymagane jest dołączenie oświadczenia producenta o kompatybilności strzykawek z dedykowanymi pompami: Kwapisz i Ascor.</t>
  </si>
  <si>
    <t>Strzykawka j.u. 100 ml z końcówką ściętą pod kątem około 45°łącznikiem Luer</t>
  </si>
  <si>
    <t>Przyrząd bursztynowy do przetaczania płynów infuzyjnych j.u. igła biorcza wyposażona w szczelny zamykany powietrznik , długa elastyczna komora kroplowa wykonana z tworzywa wolnego od PVC , filtr płynu o średnicy oczek, 15 µm  pakowany pojedynczo w rękaw foliowo-papierowy</t>
  </si>
  <si>
    <t>Przyrząd do szybkiego przetaczania krwi i preparatów krwi z filtrem, zacisk rolkowy, z odpowietrznikiem końcówka Luer-Lock, komora kroplowa wykonana z tworzywa wolnego PVC, filtr płynu o średnicy oczek 200µm , z pompką w kształcie cylindra, pakowane pojedynczo w rękaw foliowo-papierowy</t>
  </si>
  <si>
    <t>Przedłużacz do pomp infuzyjnych dla leków światłoczułych, bursztynowy , dł. 150 cm typu Luer-Lock pakowane  rękaw foliowo-papierowy, nadrukowane napisy w języku polskim</t>
  </si>
  <si>
    <t xml:space="preserve">Przedłużacz do pomp infuzyjnych,wolny od obecności ftalanów, dł. 150 cm typu Luer-Lock pakowane rękaw foliowo-papierowy, nadrukowane napisy w języku polskim </t>
  </si>
  <si>
    <t>VAT</t>
  </si>
  <si>
    <t>Przyrząd do przetaczania płynów infuzyjnych j.u. igła biorcza wyposażona w szczelny zamykany powietrznik , długa elastyczna komora kroplowa , filtr płynu o średnicy oczek, 15 µm pakowany pojedynczo w rękaw foliowo-papierowy</t>
  </si>
  <si>
    <t>Przyrząd do przetaczania płynów infuzyjnych bez łącznika dodatkowej iniekcji j.u., wolny od obecności ftalanów, igła biorcza wyposażona w szczelny zamykany powietrznik , długa elastyczna komora kroplowa wykonana  , filtr płynu o średnicy oczek, 15 µm  pakowany pojedynczo w rękaw foliowo-papierowy</t>
  </si>
  <si>
    <t>Strzykawka j.u. korpus wykonany z polipropylenu PP , tołk z polietylenu PE, kontrastujacy umożliwiający dokładną kontrolę wizualną podawanego leku; strzykawka posiada czytelną i niezmywalną skalę; stożek Luer zbieżność 6:100 kompatybilny z igłami j.u. Położenie stożka : strzykawka 2 ml centrycznie 5ml, 10ml i 20ml koncentrycznie. Kryza na korpusie strzykawki uniemożliwia przypadkowe wysunięcie tłoka, łatwy i płynny przesuw tłoka oraz dobra szczelność między tłokiem i korpusem. Strzykawki jałowe, apirogenne, nietoksyczne .</t>
  </si>
  <si>
    <t>Jałowy opatrunek włókninowy samoprzylepny do mocowania kaniul 6 x 8 cm x 100 szt.</t>
  </si>
  <si>
    <t xml:space="preserve">Jałowy opatrunek do mocowania wkłuć centralnych 10x12 cm
Opatrunek przezroczysty , foliowy z ramką  , klej bez lateksu.
Opatrunek wodoodporny i nieprzepuszczalny dla cieczy , bakterii i wirusów.
Możliwość utrzymania opatrunku na skórze do 5 dni zgodnie z zaleceniami producenta
</t>
  </si>
  <si>
    <t>Cewnik Nelaton’a opakowanie pojedyncze folia-papier, wykonany z PCW o jakości medycznej i twardości ok. 76°ShA, powierzchnia satynowa „zmrożona”,konektor półprzeźroczysty w kolorze oznaczającym rozmiar cewnika, opis na opakowaniu jednostkowym nadrukowany w języku polskim</t>
  </si>
  <si>
    <t>Cewnik urologiczny Tiemann wykonany z PCW o twardości ok. 76° ShA
powierzchnia satynowa (”zmrożona) j.u. jałowe, sterylizowane w tlenku etylenu, kolor konektora oznaczający kod średnicy cewnika</t>
  </si>
  <si>
    <t>Zgłębnik żołądkowy j.u. ,jałowy z końcówką atraumatyczną i otworami bocznymi, zakończenie zamknięte i zaoblone , cyfrowa podziałka głębokości , wykonane z PCW o jakości medycznej i twardości 76˚ ShA,konektor półprzeźroczysty w kolorze oznaczającym rozmiar cewnika ,z zatyczką i wkładką redukcyjną Luer</t>
  </si>
  <si>
    <t>Cewnik do karmienia niemowląt j.u.  8 CH wykonany z PCW o jakości medycznej i tweardości 76 ShA,powierzchnia satynowana , sterylozowane EO , kolor konektora oznaczający kod średnicy cewnik a, znacznik głębokości lub skala</t>
  </si>
  <si>
    <t>Rozmiar 8 Ch-10 Ch</t>
  </si>
  <si>
    <t>Rozmiar 12 Ch-24 Ch</t>
  </si>
  <si>
    <t>Rozmiar 8 Ch-20 Ch</t>
  </si>
  <si>
    <t>Rozmiar Ch 10-Ch 18</t>
  </si>
  <si>
    <t>Rozmiar Ch 20-2Ch26</t>
  </si>
  <si>
    <t>1 szt 8 CH i 1 szt 16 Ch</t>
  </si>
  <si>
    <t>SZACUNKOWE 
12-M-CZNE ZAPOTRZEBOWANIE</t>
  </si>
  <si>
    <t>Zadanie 4 Cewnik Nelatona , Foley’a ,Tiemanna , do karmienia niemowląt, zgłębniki .</t>
  </si>
  <si>
    <t>Cewnik urologiczny z lateksu Pezzer, twardość ok. 35° ShA , w odcinku dystalnym dwa otwory i opakowania folia-papier, opis na opakowaniu jednostkowym nadrukowany w języku polskim</t>
  </si>
  <si>
    <t>Rozmiar Ch 26 -34 Ch</t>
  </si>
  <si>
    <t>Cewnik urologiczny Dufour
powierzchnia satynowa (”zmrożona) j.u. jałowe, sterylizowane w tlenku etylenu, kolor konektora oznaczający kod średnicy cewnika</t>
  </si>
  <si>
    <t>Dren brzuszny długość 40 cm pięć otworów bocznych , sterylny</t>
  </si>
  <si>
    <t>Rozmiar Ch 18-Ch24</t>
  </si>
  <si>
    <t>Rozmiar 26 Ch -34 Ch</t>
  </si>
  <si>
    <t>Zadanie 5 Cewnik Kher, cewnik Pezzer,cewnik Dufour, dreny brzuszne.</t>
  </si>
  <si>
    <t>Zadanie 6 Cewniki do odsysania górnych dróg oddechowych , do tlenu , maski do tlenu,rurki ustno-gardłowe</t>
  </si>
  <si>
    <t>Cewnik do podawania tlenu przez nos dla dorosłych j.u. sterylny , wykonany z PCW o jakości medycznej i twardości ok. 76° i 81°  ShA , przewód tlenowy nie załamujący się ,długość 2100 cm,pakowany w rękaw papierowo-foliowy lub foliowy , na opakowaniu jednostkowym nadrukowany opis w języku polskim</t>
  </si>
  <si>
    <t>Cewnik do odsysania z górnych dróg oddechowych centralnym otworem o atraumatycznych brzegach I dwoma otworami bocznym , prosty, powierzchnia satynowa zmrożona wykonane z PCW o jakości medycznej i twardości 76°  ShA +/- 4° ,konektor półprzeźroczysty w kolorze oznaczającym rozmiar cewnika ,w środku oringi uszczelniające, pakowane pojedynczo folia-papier , opis na opakowaniu jednostkowym nadrukowany w języku polskim</t>
  </si>
  <si>
    <r>
      <t xml:space="preserve">Rurka ustno-gardłowa Guedel’a wykonana z PCW , barwny kod wkładek , gładko zaokrąglone krawędzie ,blokada przeciwzagryzieniu , pojedynczo pakowane j.u. 
</t>
    </r>
    <r>
      <rPr>
        <b/>
        <u/>
        <sz val="11"/>
        <color theme="1"/>
        <rFont val="Calibri"/>
        <family val="2"/>
        <charset val="238"/>
        <scheme val="minor"/>
      </rPr>
      <t>Cały asortyment musi pochodzić od jednego producenta</t>
    </r>
  </si>
  <si>
    <t xml:space="preserve">Kaniula do długotrwałych wlewów dożylnych wykonana z biokompatybilnego teflonu FEP , wyposażona w zastawkę antyzwrotną , posiadająca niskociśnieniowy zawór ułatwiający wprowadzanie płynu i jednocześnie zapobiegający jego nawrotowi  </t>
  </si>
  <si>
    <t>Kaniula do długotrwałych wlewów dożylnych wykonana z biokompatybilnego poliuretanu PUR, bez portu bocznego ,wyposażona w zastawkę antyzwrotną , posiadająca niskociśnieniowy zawór ułatwiający wprowadzanie płynu i jednocześnie zapobiegający jego nawrotowi</t>
  </si>
  <si>
    <t xml:space="preserve">3 szt </t>
  </si>
  <si>
    <t>Zadanie 7 Kaniule, koreczki, kraniki</t>
  </si>
  <si>
    <t>Rurki intubacyjne wykonane z termoplastycznego PCW, zapewniające dużą elastyczność , silikonowane ,o gładkich ścianach dla ułatwienia intubacji i odydania , otwór marphy`ego o zaokrąglonych krawędziach; gładkie zakończenie rurki;linia RTG na całej długości rurki,znacznik głębokości;opakowanie utrzymujące anatomiczny kształt rurki</t>
  </si>
  <si>
    <t>Rozmiar nr 2,5- 4,5</t>
  </si>
  <si>
    <t>Filtr oddechowy ,mechaniczny , bakteryjno –wirusowy j.u. ,sterylny skuteczność filtracji bakteryjnej 99,99999% i wirusowej 99,997% , hydrofobowy , membranowy , objętość oddechowa 150-1200 ml , dopuszczona do stosowania u dorosłych i u dzieci , z możliwością monitorowania poziomu CO 2</t>
  </si>
  <si>
    <t>Prowadnica wielorazowego użytku do trudnych intubacji ,elastyczna z  wygiętym końcem ; 15 CH długość 60 cm</t>
  </si>
  <si>
    <t>Linie do kapnografu , sterylna , końcówka męsko/męska</t>
  </si>
  <si>
    <t xml:space="preserve">Zadanie 8 Rurki intubacyjne, ustno-gardłowe, filtry </t>
  </si>
  <si>
    <t xml:space="preserve">Przedłużenie giętkie gładkie w środku ( z kolankiem) 22F/nieruchomy kominek 15F/22 M </t>
  </si>
  <si>
    <t>Zadanie 9 Przedłużenie giętkie j.u.</t>
  </si>
  <si>
    <t>Zadanie 10 Maski twarzowe anestetyczne wielorazowego użytku</t>
  </si>
  <si>
    <t xml:space="preserve"> Maski twarzowe anestetyczne wielorazowego użytku z mankietem wykonane z materiału pozwalającego na sterylizację w autoklawie do stosowania z ręcznymi resuscytatorami lub innymi urządzeniami do sztucznej wentylacji .W komplecie pierścień mocujący.</t>
  </si>
  <si>
    <t>Rozmiar 0 dla noworodków</t>
  </si>
  <si>
    <t>Rozmiar 1 dla niemowląt</t>
  </si>
  <si>
    <t>Rozmiar 2 dla małych dzieci</t>
  </si>
  <si>
    <t>Rozmiar 3 dla dużych dzieci</t>
  </si>
  <si>
    <t>Rozmiar 4 dla  dorosłych</t>
  </si>
  <si>
    <t>Rozmiar 5 dla dużych dorosłych</t>
  </si>
  <si>
    <t xml:space="preserve">Zadanie 11 Rurki krtaniowe j.u. </t>
  </si>
  <si>
    <t>Nabój gazowy do sterylizacji tlenkiem etylenu 134 g typ 4-134 
Oferent musi określić w jaki sposób będzie rozwiązany problem zwrotów opakowań zużytych  ( Kaucja )</t>
  </si>
  <si>
    <t>Dreny do pojemników Redon,długość 70 cm, muszą być kompatybilne z w/w pozycją; nie dopuszczamy drenów zwiniętych w opakowaniu</t>
  </si>
  <si>
    <t>Ostrze chirurgiczne wykonane z wysokiej jakości stali karbonowej sterylnej j.u., pakowane pojedynczo w aluminiowe saszetki łatwo otwieralne ,na ostrzu wygrawerowane numer ostrza i nazwa producenta ; na opakowaniu rysunek ostrza w skali 1:1 wymagany jest nadruk nr serii i daty ważności na każdej saszetce.</t>
  </si>
  <si>
    <t>Zadanie 13 Zestaw do przezskórnej endoskopowej gastrostomii</t>
  </si>
  <si>
    <t>Flocare PEG SET – zestaw do przezskórnej endoskopowej gastrostomii Części składowe: A. Poliuretanowy stożkowy łącznik Ch 10 (czarny), Ch 14 (zielony), Ch 18 (czerwony) B. Przezroczysty poliuretanowy zgłębnik o długości 40 cm z pasmem znacznika widoczny m w badaniu RTG z nadrukowanym rozmiarem (jak wyżej) C. Zacisk do regulacji przepływu D. Zacisk zabezpieczający utrzymanie odpowiedniej pozycji zgłębnika E. Silikonowa płytka zewnętrzna do umocowania zgłębnika do powłok brzusznych oraz zabezpieczająca zgłębnik zestawu przed zagięciem uniemożliwiającym przepływ diety F. Silikonowa płytka zewnętrzna wolne od DEHP , sterylne Rozmiar Ch 18/40</t>
  </si>
  <si>
    <t>Elektroda j.u  do czasowej stymulacji serca , zagięta ,sterylna, apirogenna, nietoksyczna, wykonana ze specjalnego biokompatybilnego materiału dającego dobry kontrast w zobrazowaniu RTG rozmiar 7 CH</t>
  </si>
  <si>
    <t>Zadanie 14 Elektrody do czasowej stymulacji serca i introduktory.</t>
  </si>
  <si>
    <t xml:space="preserve">Elektroda j.u. na bazie pianki z czujnikiem pokrytym chlorkiem srebra Ag/AgCl żel stały 45 x 42 mm owalna pianka polietylenowa , </t>
  </si>
  <si>
    <t>Op x 50 szt</t>
  </si>
  <si>
    <t>Elektroda j.u. na bazie pianki z czujnikiem pokrytym chlorkiem srebra Ag/AgCl żel stał  55x40 mm , pianka polietylenowa do wykonywania badania Holtera,ze specjalnym wycięciem umożliwiającym przełożenie kabla podczas badań(kabel podczas badań nie zmienia położenia)</t>
  </si>
  <si>
    <t xml:space="preserve">Zadanie 15 Elektrody j.u </t>
  </si>
  <si>
    <t>Elektrody EKG wielorazowego użytku przyssawkowe ø  24 mm , z czujnikiem pokrytym chlorkiem srebra Ag/AgCl</t>
  </si>
  <si>
    <t>Elektroda EKG wielorazowego użytku kończynowa klamrowa z czujnikiem pokrytym chlorkiem srebra Ag/AgCl umieszczony blisko brzegów klamry,elektroda musi mieć kształt i wielkość umożliwiające przeprowadzenie badania u osoby otyłej</t>
  </si>
  <si>
    <t>Zadanie 16 Elektrody w.u.</t>
  </si>
  <si>
    <t>Taśma do operacyjnego leczenia wysiłkowego nietrzymania moczu u kobiet wykonana z 100% polipropylenu monofilamentowego o grubości nici max 0,01 mm, jednorodna, całkowicie niewchłanialna, o wymiarach: długość 450 mm, szerokość  12 mm, grubość 0,52mm, (+/-1mm)  gramatura 42,74g/m², wielkości porów nie więcej jak 1,14x1,27mm, krawędzie taśmy zakończone atraumatycznymi pętelkami, taśma w plastikowej osłonie.</t>
  </si>
  <si>
    <t>45x1,2cm</t>
  </si>
  <si>
    <t>Siatka wykonana z polipropylenu z wplecioną niebieską nicią ułatwiającą rozmieszczenie implantu i czterema ramionami o długości ok. 17cm (+/- 1cm). Grubość siatki 0,34mm (tolerancja +/-1mm), gramatura 27,5g/m² (tolerancja +/-1g/m²)</t>
  </si>
  <si>
    <t xml:space="preserve">  5x7cm</t>
  </si>
  <si>
    <t>Siatka lekka do zaopatrowywania przepuklin brzusznych i pachwinowych wykonana ze 100% polipropylenu prasowanego termicznie, grubość nici 0,39mm (tolerancja +/-1mm), gramatura 50g/m2 ( tolerancja +/- 1%)</t>
  </si>
  <si>
    <t>Gotowy zestaw do metody Valentiego składający się z siatki w rozmiarze 6x11cm i  5x6cm, grubość nici 0,14mm, grubość siatki 0,47mm</t>
  </si>
  <si>
    <t>6x11cm+5x6cm</t>
  </si>
  <si>
    <t>4.</t>
  </si>
  <si>
    <t>Siatka owalna, kompozytowa wewnątrzotrzewnowa grubość 0,5mm, dwustronna, z jednej strony pokryta silikonem, nieprzylegająca z możliwością położenia bezpośrednio na jelita - antyadhezyjna, w części centalnej oznaczona kierunkami świata West, East, North, South.</t>
  </si>
  <si>
    <t xml:space="preserve">owal fi 15cm </t>
  </si>
  <si>
    <t>Zadanie 18 Siatki do przepuklin.</t>
  </si>
  <si>
    <t>Płyn anty-mgielny zapobiegający zaparowaniu , niezawierający alkoholu</t>
  </si>
  <si>
    <t>FL</t>
  </si>
  <si>
    <t>Zadanie 19 Płyn przeciwmgielny do optyk laparoskopowych jałowy j.u.</t>
  </si>
  <si>
    <t xml:space="preserve">Cewnik do HSG sterylny, j.u. ,do zastosowania w  histerosonografii oraz histerosalpingografii, rozmiar cewnika 8 F;kateter składa się z cewnika, z umieszczonym na końcu silikonowym balonem uszczelniającym o pojemności 2ml, oraz z trzech łączników: łącznik z odkształcalnym mandrynem- aby ułatwić wprowadzanie katetera, łącznik służący do wprowadzenia kontrastu, oraz łącznik do napełnienia balonu z zaworem zamykającym koniec łącznika
</t>
  </si>
  <si>
    <t>Zestaw do cystostomii 12 F
Zestaw musi zawierać :katater typu Pigtail , igła rozrywalna , kołnierz mocujący , strzykawka 10 ml , skalpel , opaska.</t>
  </si>
  <si>
    <t>Katater do szynowania jelit trzykanałowy Średnica katetera 22F, długość 300 cm. Objętość balonu napełnionego powietrzem 15 ml</t>
  </si>
  <si>
    <t>Zadanie 20 Cewnik do HSG, zestaw do cytostomii</t>
  </si>
  <si>
    <t>Zadanie 21 Cewniki do kaniulacji dużych naczyń i igły do znieczulenia podpajęczynówkowego</t>
  </si>
  <si>
    <t>Igły do znieczulenia podpajęczynówkowego typ Pencil -Point  22 G x 90 mm.Igły muszą posiadać przezźroczysty rowkowany uchwyt  umożliwiający wizualizację płynu mózgowo-rdzeniowego</t>
  </si>
  <si>
    <t>Igły do znieczulenia podpajęczynówkowego typ Pencil -Point 24 G x 90 mm z igła prowadzącą 20G x 38 mm.Igły muszą posiadać przezźroczysty rowkowany uchwyt  umożliwiający wizualizację płynu mózgowo-rdzeniowego</t>
  </si>
  <si>
    <t>Igły do znieczulenia podpajęczynówkowego typ Pencil -Point 26 G x 90 mm  z igła prowadzącą 20 G x 38 mm.Igły muszą posiadać przezźroczysty rowkowany uchwyt  umożliwiający wizualizację płynu mózgowo-rdzeniowego</t>
  </si>
  <si>
    <t>Igły do znieczulenia podpajęczynówkowego typ Pencil -Point  27 G x 90 mm z igła prowadzącą 22G x 38 mm.Igły muszą posiadać przezźroczysty rowkowany uchwyt  umożliwiający wizualizację płynu mózgowo-rdzeniowego</t>
  </si>
  <si>
    <t>Igły do znieczulenia podpajęczynówkowego typ Pencil -Point  27 G x 120 mm z igła prowadzącą 22G x 38 mm.Igły muszą posiadać przezźroczysty rowkowany uchwyt  umożliwiający wizualizację płynu mózgowo-rdzeniowego</t>
  </si>
  <si>
    <t>Igła standard 26 G 130 mm</t>
  </si>
  <si>
    <t>Zestaw do kaniulacji dużych naczyń metodą Seldingera .
Zestaw musi posiadać: 1.Ostrą igłę punkcyjną, cienkościenną  18 G/7 cm; 2. Dilatator 7 F;3.Prowadnik w osłonce umożliwiający jednoręczne wprowadzenie , z jedną końcówką miękką typ'J' i druga miękką prostą, rozmiar 0,038"/60 cm; 4.Katater  7F 20 cm wykonany z poliuretanu( apirogennego,nietrobogennego,mięknącego w temeraturze ciała) z kontrastem RTG i i podziałką umozliwiającą ocenę głębokości wprowadzenia.Elementy katatera połączone przez stopienie.Końcówka katatera miękka zaopatrzona w zacisk odcinający oraz zakończenie do połaczeń LL, ze skrzydełkami mocującymi.Podwójne mocowanie cewnika do skóry ; 5.Skalpel; 6. Strzykawka 10 ml z przezroczystym cylindrem i zabezpieczeniem przed całkowitym wysunięciem tłoka.Całość zabezpieczona przed przypadkowym wypadnięciem.Sterylna.</t>
  </si>
  <si>
    <t>Woreczki do pobierania moczu u niemowląt wykonane PE oraz przylepca akrylowego z anatomicznym wykrojem ułatwiającym aplikację (dziewczynka ),sterylny</t>
  </si>
  <si>
    <t>Woreczki do pobierania moczu u niemowląt wykonane PE oraz przylepca akrylowego z anatomicznym wykrojem ułatwiającym aplikację (chłopiec),sterylny</t>
  </si>
  <si>
    <t>Worek do zbiórki moczu z zaworem typu T , z podziałką , z drenem zakończonym łącznikiem schodkowym i zastawką bezwzrotną , sterylny</t>
  </si>
  <si>
    <t>Zestaw do lewatywy j.u.sterylny</t>
  </si>
  <si>
    <t>Worek stomijny otwarty ,  samoprzylepny , przeznaczony zarówno dla pacjentów z kolostomią jak ileostomią , pokryty od spodniej częsci fizeliną , wykonany z folii nieprzepuszczającej zapachy.</t>
  </si>
  <si>
    <t>Zadanie 23 Żel do USG papier do EKG, USG, KTG.</t>
  </si>
  <si>
    <t>Rozmiar 15 x 28 cm powierzchnia przylepna 15 x 21 cm</t>
  </si>
  <si>
    <t>Rozmiar 30 x 28 cm powierzchnia przylepna 30 x 21 cm</t>
  </si>
  <si>
    <t>Rozmiar 45 x 28 cm powierzchnia przylepna 45 x 21 cm</t>
  </si>
  <si>
    <t>Rozmiar 40 x 42 cm powierzchnia przylepna 40 36 cm</t>
  </si>
  <si>
    <t xml:space="preserve">Zadanie 24  Folie operacyjne </t>
  </si>
  <si>
    <t>Folia operacyjna sterylna : Bardzo cienka i przezroczysta; O wysokiej przepuszczalności dla pary wodnej; Właściwa przylepność, którą zapewnia hypoalergiczny klej akrylowy; Rozciągliwa i elastyczna  , antystatyczna, matowa i niepalna</t>
  </si>
  <si>
    <t>Papier krepowany dwukolorowy SPC 100 x 100 cm ‘a 250 szt. Do sterylizacji parą wodną gramatura  60 g /m2.Papier musi spełniać normę EN-PN 868 i ISO 11607. Należy przedstawić potwierdzenie zgodności certyfikatów wykonane przez niezależną jednostkę notyfikującą.</t>
  </si>
  <si>
    <t>Zadanie 25 Rękawy i testy do sterylizacji</t>
  </si>
  <si>
    <t>Paski wskaźnikowe do sterylizacji parą wodna ‘a 100 szt. Musi być zgodne z normami PE-EN 867-1 i ISO 11 140- klasa V</t>
  </si>
  <si>
    <t>Zadanie 26 Testy do sterylizacji</t>
  </si>
  <si>
    <t>Zadanie 27  Ładunki do staplerów wielorazowego użytku i staplery j.u.</t>
  </si>
  <si>
    <t xml:space="preserve">Zestaw do drenażu klatki piersiowej j.u.,jałowy, dwubutlowy :
Butla pojemność. 3000 ml plastik , butle wyposażone  skalę pojemnościową i centymetrową ;
butla kolekcyjna wyskalowana co 100 ml (możliwość wymiany po jej napełnieniu
butle złączone szerokim mostkiem zapewniającym stabilizację zestawu,
zestaw zawiera króciec regulacji siły ssania , dren w kierunku pacjenta zakończony łącznikiem schodkowym z portem membranowym do pobierania próbek wydzieliny , dren ten ma wzmocnioną nakładkę spiralną zabezpieczającą przed załamywaniem,
uchwyt do zawieszenia na ramie łóżka
</t>
  </si>
  <si>
    <t>Pojemnik wielorazowego użytku 1000 ml przezroczysty , wyskalowany ,kształt płaski , wyposażony w króciec ssący nie wymagający odłączenia drenu przy zmianie wkładu, króciec schodkowy , obrotowy dla uniknięcia załamania przy zmianie wkładu , możliwość mycia mechanicznego oraz sterylizacji</t>
  </si>
  <si>
    <t>Pojemnik wielorazowego użytku 2000 ml przezroczysty , wyskalowany ,wyposażony w króciec ssący nie wymagający odłączenia drenu przy zmianie wkładu, króciec schodkowy , obrotowy dla uniknięcia załamania przy zmianie wkładu , możliwość mycia mechanicznego oraz sterylizacji</t>
  </si>
  <si>
    <t>Wkłady workowe j.u wymienne 1l
Wyposażone w skuteczny filtr przeciwbakteryjny oraz zastawkę hydrofobową zabezpieczające źródło ssania przed zalaniem, pokrywy wkładów wyposażone tylko w jeden króciec przyłączeniowy (  kierunku pacjenta ) pokrywy wkładów wyposażone w uchwyt do wygodnego demontażu, króciec przyłączeniowy kątowy , schodkowy , obrotowy dla uniknięcia załamywania drenu , wymiana bez konieczności odłączania próżni, uszczelnienie automatyczne po uruchomieniu ssania</t>
  </si>
  <si>
    <t>Wkłady workowe j.u wymienne 2l  Wyposażone w skuteczny filtr przeciwbakteryjny oraz zastawkę hydrofobową zabezpieczające źródło ssania przed zalaniem, pokrywy wkładów wyposażone tylko w jeden króciec przyłączeniowy (  kierunku pacjenta ) pokrywy wkładów wyposażone w uchwyt do wygodnego demontażu, króciec przyłączeniowy kątowy , schodkowy , obrotowy dla uniknięcia załamywania drenu , wymiana bez konieczności odłączania próżni, uszczelnienie automatyczne po uruchomieniu ssania</t>
  </si>
  <si>
    <t>Łącznik kątowy do poz a</t>
  </si>
  <si>
    <t xml:space="preserve">Klipsy tytanowe do laparoskopii x 6 szt.Klipsy muszą być kompatybilne z klipsownicą Hemoclip plus.
</t>
  </si>
  <si>
    <t>Zadanie 28 System do  odsysania , zestaw do drenażu klatki piersiowej , zestaw do punkcji opłucnej i jamy otrzewnowej</t>
  </si>
  <si>
    <t>Układ oddechowy do aparatu do znieczulenia Fabius GS z monitorowaniem to : 2 rury dług.1,5m, 1 rura dług.  min 0,8 m , trójnik pacjenta z portem luer lock , bezlateksowy worek oddechowy 2l z łącznikiem.</t>
  </si>
  <si>
    <t>Układ rur jednorazowego użytku oddechowych do respiratora Savina</t>
  </si>
  <si>
    <t>Pułapka wodna do aparatu do znieczulena typ FABIUS typ 6872130</t>
  </si>
  <si>
    <t>Zadanie 29  Układy oddechowe do aparatu do znieczulena typ FABIUS, pułapka wodna, układ rur do respiratora Savina</t>
  </si>
  <si>
    <t>Pojemnik do pobierania krwi z igłą biorczą zawierający antykoagulant CPDA-1;dren biorczy z portem</t>
  </si>
  <si>
    <t>Zadanie 30 Worki do upustu krwi</t>
  </si>
  <si>
    <t>Zadanie 31 Ustniki do alkomatu ALCO-SENSOR 4</t>
  </si>
  <si>
    <t>Zadanie 32  Ustniki do alkomatu ALCOTEST  7410 PLUS</t>
  </si>
  <si>
    <t>Zadanie 33 Protezy przełyku, dróg żółciowych, dwunastnicze, jelitowe.</t>
  </si>
  <si>
    <t>Proteza dróg żółciowych ,wykonana z PE , prosta perforowana, 4 otwory  na jednym i dwa na drugim końcu ,po jednym listku na każdym końcu , widoczna w RTG</t>
  </si>
  <si>
    <t>Stenty proksymalne przełyku, wykonane z nitinolu,uwalniane od końca proksymalnego i dystalnego, pokryte częściowo silikonem uniemożliwiającym wrastanie tkanek nowotworowych do wnętrza stentu, z niepokrytymi końcami zapewniajacymi fiksację, posiadajace markery RTG, pozwalające określić położenie stentu po jego pełnym rozprężęniu.</t>
  </si>
  <si>
    <t>Protezy samorozprężalne do dróg żółciowych , wykonane z nitinolu , wykonane z pojedynczego drutu , z markerami RTG umożliwiajacymi dokładne określenie położenia protezy po rozprężeniu .Fabrycznie zamontowana na giętkim zestawie prowadzącym , gotowym do implantacji po wyjęciu z opakowania .(Aplikator dł.180 cm średnica F 8-9, kompatybilne z prowadnikiem 0,035"  )</t>
  </si>
  <si>
    <t>Protezy samorozprężalne dwunastnicze,niepokrywane ,wykonane z nitinolu,wykonane  z pojedynczego drutu,z markerami RTG umożliwiającymi dokładne określenie położenia protezy po rozprężęniu.Fabrycznie zamontowane na giętkim zestawie prowadzącym, gotowym do implantacjipo wyjęciu z opakowania.Aplikator :długość 210 cm,średnica Fr 10,kompatybilnez prowadnikiem 0,035̕</t>
  </si>
  <si>
    <t>Protezy samorozprężalne jelitowe, niepokrywane, wykonane z nitinolu , wykonane z pojedynczego drutu, z markerami RTG umożliwiającymi dokładne określenie położenia protezy po rozpręzeniu.Fabrycznie zamontowane na giętkim zestawie prowadzącym, gotowym do implantacji po wyjęciu z opakowania.(Aplikator : długośc 230 cm, srednica FR 10, kompatybilne z prowadnikiem 0,035")</t>
  </si>
  <si>
    <t>Rozmiar FR 7-8,5 i długość 6, 7, 8, 9, 10, 11, 12, 13, 14 cm</t>
  </si>
  <si>
    <t xml:space="preserve">Powlekane/niepowlekane długość 40 mm -100 mm , średnica po rozprężeniu 10 mm </t>
  </si>
  <si>
    <t>Rozmiar :długość 60-100 mm,średnica po rozprężęniu 20 mm,średnica kielichów 24 mm</t>
  </si>
  <si>
    <t>Rozmiar : długość 80 ,100 lub 120 mm , średnica po rozprężęniu 20 mm , średnica kielichów 24 mm, średnica po rozprężęniu 22 mm , średnica kielichów 26 mm</t>
  </si>
  <si>
    <t>Zadanie 34 Aplikator do pobierania płynów z butelek oraz kranik trójdrożny z drenem</t>
  </si>
  <si>
    <t>Aplikator do wielokrotnego pobierania płynu z butelek z filtrem 0,45 µm z korkiem zamykającym , zastawką zabezpieczającą przed wylewaniem płynu</t>
  </si>
  <si>
    <t>Nakłuwacz palca automatyczny igła 21 G głębokość nakłucia 2,4 mm</t>
  </si>
  <si>
    <t>Końcówka do odsysania pola operacyjnego z kontrolą siły ssania, śr 8 mm , j.u., jałowa, końcówka standard prosta wykonana z twardego PCW o jakości medycznej,zakończonie atraumatyczne ;rączka gwarantująca wygodną pracę ; dren 25Ch /2100mm z zabezpieczeniem antyzgięciowym (podłużne prążkowanie) i schodkowe zakończenie. Pojedynczo pakowane</t>
  </si>
  <si>
    <t>Końcówka  do odsysania pola operacyjnego typu Pool z końcówką prostą zakończonie atraumatyczne ;rączka gwarantująca wygodną pracę ; dren z zabezpieczeniem antyzgięciowym(podłużne prążkowanie) i schodkowe zakończenie , z kontrolą siły ssania i drenem 30 Ch/2100mm.  Pojedynczo pakowane .</t>
  </si>
  <si>
    <t>Wpinana elektroda pasująca do wielorazowych kleszczyków o długości 23 cm, z przewodem, kompaktybilna z system zamykania naczyń do 7mm włącznie LigaSure,
aktywacja nożna typu LS3091</t>
  </si>
  <si>
    <t>Balon do ektrsakcji 3-kanałowy śr.9/13/16 mm typu N135030OPRO</t>
  </si>
  <si>
    <t>Kleszcze biopsyjne owalne kubełkowe typu K0222V-G</t>
  </si>
  <si>
    <t>Kleszcze biopsyjne z igłą owalne kubełkowe typu K0222VD-B</t>
  </si>
  <si>
    <t>Zestaw do opaskowania żylaków przełyku ,6-gumkowy typu MBL-01-06</t>
  </si>
  <si>
    <t>Zadanie 38 Wyroby z włókniny,podkład nieprzemakalny</t>
  </si>
  <si>
    <t>OPIS WYROBU</t>
  </si>
  <si>
    <t>NAZWA</t>
  </si>
  <si>
    <t>Poszwa na koc j.u.</t>
  </si>
  <si>
    <t>Poszwa na koc z włókniny rozmiar 160 x 210 cm</t>
  </si>
  <si>
    <t xml:space="preserve">Podkład nieprzemakalny j.u. </t>
  </si>
  <si>
    <t>Podkład nieprzemakalny 2-warstwowy 150 x 210 cmPODKŁAD NIEPRZEMAKALNY 2-WARSTWOWY 150 X 210 CM</t>
  </si>
  <si>
    <t xml:space="preserve">Spodenki do kolonoskopii </t>
  </si>
  <si>
    <t>( GRAMATURA WŁÓKNINY  min 35g/m²  )Rozmiar L-XL</t>
  </si>
  <si>
    <t>Czepek damski j.u.</t>
  </si>
  <si>
    <t>Op</t>
  </si>
  <si>
    <t>Czepek męski j.u.</t>
  </si>
  <si>
    <t>Fartuch  j.u.</t>
  </si>
  <si>
    <t>Koszula pacjenta j.u.</t>
  </si>
  <si>
    <t>Koszula pacjenta j.u., z krótkimi rękawami wiązana na troki na szyi i w talii, wykonana z włókniny SMS o gramaturze 33g/m².Wymiary 110 x 140 cm.</t>
  </si>
  <si>
    <t>Aspirator ssący do biposji endometrium-probet</t>
  </si>
  <si>
    <t>Zadanie 39 Aspirator ssący do biposji endometrium</t>
  </si>
  <si>
    <t>Wziernik ginekologiczny rozmiar XS , sterylny</t>
  </si>
  <si>
    <t>Wziernik ginekologiczny rozmiar M , sterylny</t>
  </si>
  <si>
    <t>Podkład 3-warstwowy ochronny.</t>
  </si>
  <si>
    <t>Podkład medyczny, ochronny, dwie warsty bibuły i jedna wartswa folii. Bibuła o gramaturze 36+/- 0,10 g/m² i minimalnej chłonności 160g/m². Folia o grubości 22+/- 2 µm.</t>
  </si>
  <si>
    <t>Szerokość 51 cm , perforacja co 50 cm. Długość 40 m.</t>
  </si>
  <si>
    <t>Podkład 2-warstwowy bibułowy</t>
  </si>
  <si>
    <t>Podkład medyczny 2-warstwowy . Bibuła o gramaturze 36+/- 0,10 g/m² i minimalnej chłonności 160g/m²</t>
  </si>
  <si>
    <t>Szerokość 50 cm, perforacja co 50 cm. Długość 50 m</t>
  </si>
  <si>
    <t>OPIS</t>
  </si>
  <si>
    <t>Zadanie 41 Podkłady medyczne j.u.</t>
  </si>
  <si>
    <t>Zestaw do cystoskopii j.u.</t>
  </si>
  <si>
    <t>Fartuch j.u.</t>
  </si>
  <si>
    <t>Sterylny pełnoochronny fartuch chirurgiczny (spełniający wymagania normy PN-EN 13795:2011), wykonany w całości z włókniny typu SMS lu SMMS o gramaturze min. 35 g/m2Fartuch wzmocniony od zewnątrz laminatem o gramaturze min 40g/m2 na rękawach i z przodu (na klatce piersiowej do końca dolnego brzegu fartucha), który chroni operatora przed przemakaniem płynów, u góry zapinane na rzepy, rękawy wykończone elastycznym, mankietem, troki łączone kartonikiem, sposób założenia i konstrukcja pozwalająca na aplikację fartucha zapewniającą zachowanie sterylności zarówno z przodu jak i z tyłu operatora, podwójnie pakowany wraz z dwiema serwetkami do osuszania rąk, kolor niebieski. Rękaw typu reglan, szwy wykonane metodą ultradźwiękową.Rozmiar M-XL</t>
  </si>
  <si>
    <t>Serweta 90 cm x 75 cm (przeznaczona pod pośladki) - 1 szt.
Serweta 180 cm x 75 z otworem 20 x 10 cm (w kształcie rombu) przylepcem wokół otworu - 1 szt.
Ręczniki do rąk 40 cm x 20 cm 
Pokrowiec na nogę 125 cm x 70 cm - 2 szt.</t>
  </si>
  <si>
    <t>Serwety oraz pokrowiec wykonane na całej powierzchni z laminatu minimum dwuwarstwowego o gramaturze min. 55g/m2. Spełniające wymogi normy PN EN 13795 w zakresie podwyższonego poziomu funkcjonalności.</t>
  </si>
  <si>
    <t>Zadanie 42 Obłożenie do cystoskopii j.u.</t>
  </si>
  <si>
    <t>Zadanie 43 Drut  Prowadzący do URS</t>
  </si>
  <si>
    <t>Zadanie 44 Zestawy do wewnętrznego szynowania moczowodów</t>
  </si>
  <si>
    <t>Zadanie 45 Myjki j.u. do mycia pacjentów</t>
  </si>
  <si>
    <t>Zadanie 46 Podwiązka pętlowa typu Endoloop</t>
  </si>
  <si>
    <t>Zadanie 47 Przewód do cystoskopu j.u</t>
  </si>
  <si>
    <t>035"/150cm</t>
  </si>
  <si>
    <t>Prowadnik stosowany jest do uzyskiwania dostępu do moczowodu w standardowych lub trudnych przypadkach wymagających precyzyjnego sterowania. Po umieszczeniu, prowadnik można stosować do ułatwienia wymiany lub wprowadzania narzędzi. Rdzeń nitinolowy umożliwia maksymalne zgięcie bez zapętlenia. Stożkowa końcowka opracowana celem uzyskania optymalnej giętkości. Dostępny ze standardowym lub sztywnym trzonem do sterowania w trudnych warunkach anatomicznych, rozprostowywania krętych moczowodow i ułatwiania wymiany lub umieszczania narzędzi. Kontrola obrotu w stosunku jeden do jednego umożliwia precyzyjne sterowanie w najtrudniejszych obszarach anatomicznych. Powłoka hydrofilna pozwala na wprowadzanie bez wysiłku.</t>
  </si>
  <si>
    <t>Zestaw do wewnętrznego szynowania moczowodówkrótkoterminowy,wykonanego z poliuretanu.W skład zestawu wchodzi :- cewnik typu JJ skalowany co 1 cm; otwarty jednostronnie lub obustronnie; -popychacz. Dodatkowo musi być dołączona karta pacjenta, naklejki identyfikacyjne z nr katalogowym i serią szt 2.</t>
  </si>
  <si>
    <t xml:space="preserve">cewnik 4 ; 4,8 ; 6 F /długość 26-28 cm  popychacz rozmiar 4-4,8 F możliwy długość 70 cm </t>
  </si>
  <si>
    <t>Cewnik pooperacyjny typu Dufour; 3-drożny,transparenty, końcówka widoczna w RTG ; 100% silikonowy. Kanał do irygycji wyposażony w łącznik LuerLock z korkiem zamykającym.</t>
  </si>
  <si>
    <t>rozmiar 18 F balon 40 ml; 20 F balon 50 ml; 22F balon 60 ml; 24 F balon 70 ml; 26F balon 70 ml.</t>
  </si>
  <si>
    <t>Jednorazowa myjka do mycia ciała nasączona obustronnie środkamimyjącymi o naturalnym pH 5,5 ,wykonana z poliestru.Produkowana zgodnie z normami ISO 22716:2007 i Iso 9001:2008.Czystość mirobiologiczna potierdzona badaniami nie starszymi niż 2013 rok na nieobecność Pseudomonas aeruginosa,Candida albicans oraz Escherichia coli</t>
  </si>
  <si>
    <t>12 X 20CM 150 gram</t>
  </si>
  <si>
    <t>Podwiązka pętlowa PDSII typu Endoloop 2-0 (polidioksanon,okres wchłaniania 182-238 dni,profilpodtrzymywania tkankowego : po 14 dniach -80%,po 28 dniach -70%; po 42-dniach -60%)</t>
  </si>
  <si>
    <t>PRODUCENT, 
NR KATALOGOWY (O ILE ISTNIEJE)</t>
  </si>
  <si>
    <t>Przewód do cystoskopu j.u.pojedynczy , jednokanałowa igła biorcza z osłonką, dren o średnicy 4,8 x 68 mm,komora do wytworzenia ciśnienia,regulator przepływu,łącznik stożkowy , miękka końcówka z drenu PVC.</t>
  </si>
  <si>
    <t>BBEZZWROTNA PRÓBKA</t>
  </si>
  <si>
    <t>Zadanie 12 Wyroby różne</t>
  </si>
  <si>
    <t>Zadanie 22 Worki na mocz, kanki, zestawy do lewatyw, fartuchy, maski i inne .</t>
  </si>
  <si>
    <t>Zadanie 48 Granuflexy lub opatrunki równowżne</t>
  </si>
  <si>
    <t>PRZYKŁADOWA NAZWA HANDLOWA</t>
  </si>
  <si>
    <t>POSTAĆ</t>
  </si>
  <si>
    <t>DAWKA</t>
  </si>
  <si>
    <t>SAMOPRZYLEPNY OPATRUNEK HYDROKOLOIDOWY DO RAN Z MAŁYM LUB UMIARKOWANYM WYSIĘKIEM ( KOMPOZYCJA TRZECH KOLOIDÓW : KARBOKSYMETYLOCELULOZY SODOWEJ , PEKTYNY I ŻELATYNY)</t>
  </si>
  <si>
    <t>GRANUFLEX</t>
  </si>
  <si>
    <t>OPATRUNEK</t>
  </si>
  <si>
    <t>10 CM X 10 CM</t>
  </si>
  <si>
    <t>1 SZT.</t>
  </si>
  <si>
    <t>20 CM X 15 CM</t>
  </si>
  <si>
    <t>Zadanie 49 Opatrunki jałowe</t>
  </si>
  <si>
    <t>OPATRUNEK TYPU HYDROFIBER Z SOLAMI SREBRA DO RAN ZAKAŻONYCH</t>
  </si>
  <si>
    <t>AQUACEL AG</t>
  </si>
  <si>
    <t>GĄBKA ŻELATYNOWA</t>
  </si>
  <si>
    <t>SURGISPON STANDARD</t>
  </si>
  <si>
    <t>GĄBKA</t>
  </si>
  <si>
    <t>8 CM X 5 CM X 1 CM</t>
  </si>
  <si>
    <t>10 SZT.</t>
  </si>
  <si>
    <t xml:space="preserve">STERYLNY OPATRUNEK Z GAZY BAWEŁNIANEJ NASĄCZONEJ PARAFINĄ </t>
  </si>
  <si>
    <t>JELONET</t>
  </si>
  <si>
    <t>40 CM X 10 CM</t>
  </si>
  <si>
    <t>OPATRUNEK HEMOSTATYCZNY WYKOKONNANY ZE 100% UTLENIONEJ REGENEROWANEJ CELULOZY</t>
  </si>
  <si>
    <t xml:space="preserve">SURGICEL </t>
  </si>
  <si>
    <t xml:space="preserve">5 MC X 1,25 CM </t>
  </si>
  <si>
    <t>12 SZT.</t>
  </si>
  <si>
    <t>Przyrządy będą oceniane przez Zamawiającego .Weryfikacja obejmie następujące paramenty :1.płynna regulacja z dobrym dociskiem zacisku rolkowego 2.elastyczna komora kroplowa 3. brak zanieczyszczeń w komorze kroplowej 4.łatwośc wbijania igły biorczej w porty butelek/worków płynów infuzyjnych 5.szczelnośc zestawu w trakcie przetaczania płynów infuzyjnych.</t>
  </si>
  <si>
    <t>1 zest.</t>
  </si>
  <si>
    <t xml:space="preserve">Zadanie 17 Taśmy i siatki do korekcji wysiłkowego nietrzymania moczu u kobiet </t>
  </si>
  <si>
    <t>W celu weryfikacji parametrów oferowanych produktów proszę załączyć karty techniczne wyrobów.</t>
  </si>
  <si>
    <t>UWAGA: Wykonawcy, którzy w ramach umów przetargowych dostarczają asortymwnt wymieniony w w/w zadaniu, nie muszą dostarczać próbek asortymentu, o ile będzie on posiadł ten sam numer katalogowy. 
W takiej sytuacji Zamawiający prosi o dopisanie w kolumnie "BEZZWROTNE PRÓBKI"-"próbka u Zamawiającego"</t>
  </si>
  <si>
    <r>
      <t xml:space="preserve">Test kontroli zgrzewu -z przeznaczeniem do codziennej kontroli pracy zgrzewarki do opakowań przeznaczonych do sterylizacji para wodną i tlenkiem etylenu. </t>
    </r>
    <r>
      <rPr>
        <sz val="11"/>
        <color theme="1"/>
        <rFont val="Calibri"/>
        <family val="2"/>
        <charset val="238"/>
      </rPr>
      <t>ā 250 szt.</t>
    </r>
  </si>
  <si>
    <t>częstotliwość</t>
  </si>
  <si>
    <r>
      <t xml:space="preserve">Czepek damski, włókninowy , typu beret </t>
    </r>
    <r>
      <rPr>
        <sz val="11"/>
        <color theme="1"/>
        <rFont val="Calibri"/>
        <family val="2"/>
        <charset val="238"/>
      </rPr>
      <t>ā 100 szt.</t>
    </r>
  </si>
  <si>
    <t>Czepek męski wiązany wykonany z włókniny ā 100 szt.</t>
  </si>
  <si>
    <t>WIELKOŚĆ OPAKOWAŃ</t>
  </si>
  <si>
    <t>Fartuch z włókniny, mankiety wykończone ściągaczem,wiązany z tyłu</t>
  </si>
  <si>
    <t>Zestaw bezpieczny do punkcji opłucnej i jamy otrzewnowej ;
Igła Veresa 14 g 120 /150 mm
worek pojemność 2000 ml z kranikiem spustowym,
strzykawka 60 ml Luer-Lock
dren o ddługość 130 cm zakończony końcówką Luer-Lock</t>
  </si>
  <si>
    <t>Test Bowie &amp; Dick pakiet
Testy muszą spełniać normy EN ISO 11140-4 i EN 867-4, klasa 2</t>
  </si>
  <si>
    <t>Rękaw foliowo-papierowy do sterylizacji parą wodną i tlenkiem etylenu wykonany z folii min. pięciowarstwowej , bez nadruków na powierzchniach przeznaczonych do kontaktu z wyrobami sterylizowanymi, zgrzew fabryczny wielokrotny , kierunek otwierania od strony papieru , wskaźnik procesu sterylizacji (para wodna, tlenek etylenu) umieszczone w obrębie zgrzewu fabrycznego na papierze od strony folii, Opis wskaźników sterylizacji nadrukowany w języku polskim.Napisy i wskaźniki poza przestrzenią pakowania   , gramatura min 60 g / m 2.
Zamawiający wymaga aby wskaźniki sterylizacji na rękawah były określone jak mają wyglądać przed procesem sterylizacji i po procesie sterylizacji. Rękaw musi spełniać normę EN-PN 868  Należy przedstawić potwierdzenie zgodności certyfikatów wykonane przez niezależną jednostkę notyfikującą . Na rękawie umieszczony numer LOT, rozmiar, kierunek otwierania, znak CE, Folia o wysokiej wytrzymałości na rozerwanie, umożliwiająca łatwą identyfikację zawartości, zapewniająca łatwe i bezpyłowe oddzielenie od papieru. Rękaw zgodny z normą EN – PN 868. Wszystkie rozmiary  od jednego producenta. Opakowanie rolka 200 mb</t>
  </si>
  <si>
    <t>Rurki intubacyjne wykonane z termoplastycznego PCW, zapewniające dużą elastyczność , silikonowane , o gładkich ścianach dla ułatwienia intubacji i odsysania , z mankietem niskociśnieniowym o cienkich delikatnych ściankach zapewniających szczelność i minimalizujących powstawanie odleżyn ;otwór Marphy’ego o zaokrąglonych krawędziach ;gładkie zakończenie rurki ;linia RTG na całej długości rurki ; znacznik głębokości ; opakowanie utrzymujące anatomiczny kształt rurki. Rurki muszą posiadać mankiet o potwierdzonej badaniami klinicznymi obniżonej przenikalności dla podltlenku azotu.</t>
  </si>
  <si>
    <t>Strzykawka insulinowa 1 ml /40j.m. z  igłą 0,4x 13 mm jałowa niepirogenna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</si>
</sst>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z_ł_-;\-* #,##0.00\ _z_ł_-;_-* &quot;-&quot;??\ _z_ł_-;_-@_-"/>
    <numFmt numFmtId="164" formatCode="#,##0.00_ ;\-#,##0.00\ "/>
  </numFmts>
  <fonts count="8">
    <font>
      <sz val="11"/>
      <color theme="1"/>
      <name val="Calibri"/>
      <family val="2"/>
      <charset val="238"/>
      <scheme val="minor"/>
    </font>
    <font>
      <b/>
      <sz val="11"/>
      <color theme="1"/>
      <name val="Calibri"/>
      <family val="2"/>
      <charset val="238"/>
      <scheme val="minor"/>
    </font>
    <font>
      <b/>
      <sz val="14"/>
      <color theme="1"/>
      <name val="Times New Roman"/>
      <family val="1"/>
      <charset val="238"/>
    </font>
    <font>
      <sz val="11"/>
      <color indexed="8"/>
      <name val="Czcionka tekstu podstawowego"/>
      <family val="2"/>
      <charset val="238"/>
    </font>
    <font>
      <sz val="11"/>
      <color rgb="FF000000"/>
      <name val="Calibri"/>
      <family val="2"/>
      <charset val="238"/>
    </font>
    <font>
      <b/>
      <u/>
      <sz val="11"/>
      <color theme="1"/>
      <name val="Calibri"/>
      <family val="2"/>
      <charset val="238"/>
      <scheme val="minor"/>
    </font>
    <font>
      <sz val="11"/>
      <color theme="1"/>
      <name val="Calibri"/>
      <family val="2"/>
      <charset val="238"/>
      <scheme val="minor"/>
    </font>
    <font>
      <sz val="11"/>
      <color theme="1"/>
      <name val="Calibri"/>
      <family val="2"/>
      <charset val="23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 fillId="0" borderId="0"/>
    <xf numFmtId="43" fontId="6" fillId="0" borderId="0" applyFont="0" applyFill="0" applyBorder="0" applyAlignment="0" applyProtection="0"/>
  </cellStyleXfs>
  <cellXfs count="199">
    <xf numFmtId="0" fontId="0" fillId="0" borderId="0" xfId="0"/>
    <xf numFmtId="0" fontId="0" fillId="0" borderId="0" xfId="0" applyAlignment="1"/>
    <xf numFmtId="0" fontId="0" fillId="0" borderId="0" xfId="0" applyAlignment="1">
      <alignment wrapText="1"/>
    </xf>
    <xf numFmtId="0" fontId="0" fillId="0" borderId="0" xfId="0" applyAlignment="1">
      <alignment vertical="top" wrapText="1"/>
    </xf>
    <xf numFmtId="0" fontId="1" fillId="0" borderId="0" xfId="0" applyFont="1" applyAlignment="1"/>
    <xf numFmtId="0" fontId="1" fillId="0" borderId="0" xfId="0" applyFont="1"/>
    <xf numFmtId="0" fontId="0" fillId="0" borderId="0" xfId="0" applyAlignment="1">
      <alignment horizontal="right"/>
    </xf>
    <xf numFmtId="0" fontId="2" fillId="0" borderId="0" xfId="0" applyFont="1"/>
    <xf numFmtId="0" fontId="1" fillId="0" borderId="0" xfId="0" applyFont="1" applyAlignment="1">
      <alignment wrapText="1"/>
    </xf>
    <xf numFmtId="0" fontId="0" fillId="0" borderId="0" xfId="0" applyAlignment="1">
      <alignment horizontal="center" vertical="center"/>
    </xf>
    <xf numFmtId="0" fontId="0" fillId="0" borderId="0" xfId="0" applyBorder="1"/>
    <xf numFmtId="0" fontId="0" fillId="0" borderId="0" xfId="0" applyFont="1" applyBorder="1"/>
    <xf numFmtId="0" fontId="0" fillId="0" borderId="0" xfId="0" applyFont="1" applyBorder="1" applyAlignment="1">
      <alignment horizontal="center"/>
    </xf>
    <xf numFmtId="0" fontId="0" fillId="0" borderId="0" xfId="0" applyFont="1" applyBorder="1" applyAlignment="1">
      <alignment wrapText="1"/>
    </xf>
    <xf numFmtId="0" fontId="0" fillId="0" borderId="0" xfId="0" applyFill="1" applyBorder="1"/>
    <xf numFmtId="0" fontId="0" fillId="0" borderId="0" xfId="0" applyFont="1"/>
    <xf numFmtId="0" fontId="0" fillId="0" borderId="0" xfId="0" applyAlignment="1">
      <alignment horizontal="left" vertical="top"/>
    </xf>
    <xf numFmtId="0" fontId="0" fillId="0" borderId="0" xfId="0" applyAlignment="1">
      <alignment horizontal="center" vertical="center"/>
    </xf>
    <xf numFmtId="0" fontId="1" fillId="0" borderId="0" xfId="0" applyFont="1" applyAlignment="1">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ont="1" applyFill="1" applyBorder="1" applyAlignment="1">
      <alignment horizontal="center"/>
    </xf>
    <xf numFmtId="0" fontId="0" fillId="0" borderId="0" xfId="0" applyAlignment="1">
      <alignment horizontal="center" vertical="center"/>
    </xf>
    <xf numFmtId="0" fontId="0" fillId="0" borderId="0" xfId="0" applyAlignment="1">
      <alignment horizontal="left" vertical="top" wrapText="1"/>
    </xf>
    <xf numFmtId="0" fontId="0" fillId="0" borderId="0" xfId="0" applyAlignment="1">
      <alignment horizontal="center" vertical="center"/>
    </xf>
    <xf numFmtId="0" fontId="0" fillId="0" borderId="0" xfId="0" applyFont="1" applyFill="1" applyBorder="1" applyAlignment="1">
      <alignment horizontal="left" vertical="top" wrapText="1"/>
    </xf>
    <xf numFmtId="0" fontId="0" fillId="0" borderId="0" xfId="0" applyFont="1" applyFill="1" applyBorder="1" applyAlignment="1">
      <alignment wrapText="1"/>
    </xf>
    <xf numFmtId="0" fontId="0" fillId="0" borderId="0" xfId="0" applyAlignment="1">
      <alignment horizontal="center" vertical="center"/>
    </xf>
    <xf numFmtId="0" fontId="0" fillId="0" borderId="0" xfId="0" applyAlignment="1">
      <alignment horizontal="center" vertical="center"/>
    </xf>
    <xf numFmtId="0" fontId="0" fillId="0" borderId="0" xfId="0" applyBorder="1" applyAlignment="1">
      <alignment vertical="top"/>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Font="1" applyBorder="1" applyAlignment="1">
      <alignment horizontal="left" vertical="top" wrapText="1"/>
    </xf>
    <xf numFmtId="0" fontId="0" fillId="0" borderId="0" xfId="0" applyBorder="1" applyAlignment="1">
      <alignment vertical="top" wrapText="1"/>
    </xf>
    <xf numFmtId="0" fontId="0" fillId="0" borderId="0" xfId="0" applyBorder="1" applyAlignment="1">
      <alignment horizontal="center" vertical="center"/>
    </xf>
    <xf numFmtId="0" fontId="0" fillId="0" borderId="0" xfId="0" applyBorder="1" applyAlignment="1">
      <alignment wrapText="1"/>
    </xf>
    <xf numFmtId="4" fontId="0" fillId="0" borderId="0" xfId="0" applyNumberFormat="1"/>
    <xf numFmtId="0" fontId="0" fillId="0" borderId="0" xfId="0" applyFill="1"/>
    <xf numFmtId="0" fontId="0" fillId="0" borderId="0" xfId="0" applyAlignment="1"/>
    <xf numFmtId="0" fontId="2" fillId="0" borderId="0" xfId="0" applyFont="1" applyFill="1"/>
    <xf numFmtId="0" fontId="0" fillId="0" borderId="0" xfId="0" applyBorder="1" applyAlignment="1">
      <alignment horizontal="center"/>
    </xf>
    <xf numFmtId="0" fontId="0" fillId="0" borderId="7" xfId="0" applyBorder="1" applyAlignment="1">
      <alignment horizontal="center" vertical="center"/>
    </xf>
    <xf numFmtId="0" fontId="1" fillId="0" borderId="1" xfId="0" applyFont="1" applyBorder="1" applyAlignment="1">
      <alignment horizontal="center" vertical="center"/>
    </xf>
    <xf numFmtId="0" fontId="0" fillId="0" borderId="4"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0" xfId="0" applyFont="1" applyBorder="1" applyAlignment="1">
      <alignment horizontal="center" wrapText="1"/>
    </xf>
    <xf numFmtId="0" fontId="1" fillId="0" borderId="0" xfId="0" applyFont="1" applyBorder="1" applyAlignment="1">
      <alignment wrapText="1"/>
    </xf>
    <xf numFmtId="0" fontId="0" fillId="0" borderId="1" xfId="0" applyFill="1" applyBorder="1" applyAlignment="1">
      <alignment horizontal="center" vertical="center" wrapText="1"/>
    </xf>
    <xf numFmtId="0" fontId="0" fillId="2" borderId="1" xfId="0" applyFill="1" applyBorder="1" applyAlignment="1">
      <alignment horizontal="center" vertical="center" wrapText="1"/>
    </xf>
    <xf numFmtId="4" fontId="0" fillId="0" borderId="1" xfId="0" applyNumberFormat="1" applyBorder="1" applyAlignment="1">
      <alignment horizontal="center" vertical="center" wrapText="1"/>
    </xf>
    <xf numFmtId="9" fontId="0" fillId="0" borderId="1" xfId="0" applyNumberFormat="1" applyFill="1" applyBorder="1" applyAlignment="1">
      <alignment horizontal="center" vertical="center" wrapText="1"/>
    </xf>
    <xf numFmtId="0" fontId="0" fillId="0" borderId="0" xfId="0" applyAlignment="1">
      <alignment horizontal="center" wrapText="1"/>
    </xf>
    <xf numFmtId="0" fontId="1" fillId="0" borderId="0" xfId="0" applyFont="1" applyBorder="1" applyAlignment="1">
      <alignment horizontal="center" vertical="center" wrapText="1"/>
    </xf>
    <xf numFmtId="4"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1" fillId="2" borderId="0" xfId="0" applyFont="1" applyFill="1" applyAlignment="1">
      <alignment horizontal="center" vertical="center"/>
    </xf>
    <xf numFmtId="0" fontId="0" fillId="0" borderId="7" xfId="0" applyBorder="1" applyAlignment="1">
      <alignment horizontal="center" vertical="center" wrapText="1"/>
    </xf>
    <xf numFmtId="0" fontId="0" fillId="0" borderId="0" xfId="0" applyBorder="1" applyAlignment="1">
      <alignment horizontal="center" vertical="center" wrapText="1"/>
    </xf>
    <xf numFmtId="4" fontId="0" fillId="0" borderId="2"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1" xfId="0" applyBorder="1" applyAlignment="1">
      <alignment horizontal="left" wrapText="1"/>
    </xf>
    <xf numFmtId="4" fontId="0" fillId="0" borderId="0" xfId="0" applyNumberFormat="1" applyAlignment="1">
      <alignment wrapText="1"/>
    </xf>
    <xf numFmtId="3" fontId="0" fillId="0" borderId="1" xfId="0" applyNumberFormat="1" applyBorder="1" applyAlignment="1">
      <alignment horizontal="center" vertical="center" wrapText="1"/>
    </xf>
    <xf numFmtId="0" fontId="1" fillId="2" borderId="0" xfId="0" applyFont="1" applyFill="1" applyAlignment="1">
      <alignment horizontal="center" wrapText="1"/>
    </xf>
    <xf numFmtId="4" fontId="0" fillId="0" borderId="0" xfId="0" applyNumberFormat="1" applyBorder="1" applyAlignment="1">
      <alignment horizontal="center" vertical="center" wrapText="1"/>
    </xf>
    <xf numFmtId="0" fontId="0" fillId="0" borderId="0" xfId="0" applyFill="1" applyAlignment="1">
      <alignment wrapText="1"/>
    </xf>
    <xf numFmtId="0" fontId="0" fillId="0" borderId="0" xfId="0" applyFill="1" applyBorder="1" applyAlignment="1">
      <alignment wrapText="1"/>
    </xf>
    <xf numFmtId="0" fontId="0" fillId="0" borderId="0" xfId="0" applyAlignment="1">
      <alignment horizontal="right" wrapText="1"/>
    </xf>
    <xf numFmtId="0" fontId="1" fillId="2" borderId="0" xfId="0" applyFont="1" applyFill="1" applyAlignment="1">
      <alignment horizontal="center" vertical="center" wrapText="1"/>
    </xf>
    <xf numFmtId="9" fontId="0" fillId="0" borderId="1" xfId="0" applyNumberFormat="1" applyBorder="1" applyAlignment="1">
      <alignment horizontal="center" vertical="center" wrapText="1"/>
    </xf>
    <xf numFmtId="0" fontId="0" fillId="0" borderId="0" xfId="0" applyFont="1" applyFill="1" applyAlignment="1">
      <alignment wrapText="1"/>
    </xf>
    <xf numFmtId="4" fontId="1" fillId="0" borderId="1" xfId="0" applyNumberFormat="1" applyFont="1" applyBorder="1" applyAlignment="1">
      <alignment horizontal="center" vertical="center" wrapText="1"/>
    </xf>
    <xf numFmtId="9" fontId="0" fillId="0" borderId="1" xfId="0" applyNumberFormat="1" applyBorder="1" applyAlignment="1">
      <alignment horizontal="center" vertical="center"/>
    </xf>
    <xf numFmtId="0" fontId="0" fillId="0" borderId="0" xfId="0" applyFill="1" applyBorder="1" applyAlignment="1">
      <alignment horizontal="center" vertical="center"/>
    </xf>
    <xf numFmtId="0" fontId="0"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wrapText="1"/>
    </xf>
    <xf numFmtId="0" fontId="0" fillId="0" borderId="0" xfId="0" applyFont="1" applyBorder="1" applyAlignment="1">
      <alignment horizontal="center" wrapText="1"/>
    </xf>
    <xf numFmtId="4" fontId="0" fillId="0" borderId="1" xfId="0" applyNumberFormat="1" applyFont="1" applyBorder="1" applyAlignment="1">
      <alignment horizontal="center" vertical="center" wrapText="1"/>
    </xf>
    <xf numFmtId="9" fontId="0" fillId="0" borderId="1" xfId="0" applyNumberFormat="1" applyFont="1" applyFill="1" applyBorder="1" applyAlignment="1">
      <alignment horizontal="center" vertical="center" wrapText="1"/>
    </xf>
    <xf numFmtId="4" fontId="0" fillId="0" borderId="1" xfId="0" applyNumberFormat="1" applyFont="1" applyFill="1" applyBorder="1" applyAlignment="1">
      <alignment horizontal="center" vertical="center" wrapText="1"/>
    </xf>
    <xf numFmtId="0" fontId="0" fillId="0" borderId="2" xfId="0"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0" xfId="0" applyFont="1" applyAlignment="1">
      <alignment horizontal="center" vertical="center" wrapText="1"/>
    </xf>
    <xf numFmtId="0" fontId="1" fillId="0" borderId="8" xfId="0" applyFont="1" applyBorder="1" applyAlignment="1">
      <alignment horizontal="center" vertical="center" wrapText="1"/>
    </xf>
    <xf numFmtId="9" fontId="0" fillId="0" borderId="1" xfId="0" applyNumberFormat="1" applyFont="1" applyBorder="1" applyAlignment="1">
      <alignment horizontal="center" vertical="center" wrapText="1"/>
    </xf>
    <xf numFmtId="0" fontId="1" fillId="0" borderId="1" xfId="0" applyFont="1" applyBorder="1" applyAlignment="1">
      <alignment horizontal="left" vertical="top" wrapText="1"/>
    </xf>
    <xf numFmtId="0" fontId="0" fillId="0" borderId="0" xfId="0" applyFont="1" applyAlignment="1">
      <alignment wrapText="1"/>
    </xf>
    <xf numFmtId="2" fontId="0" fillId="0" borderId="1" xfId="0" applyNumberFormat="1" applyBorder="1" applyAlignment="1">
      <alignment horizontal="center" vertical="center" wrapText="1"/>
    </xf>
    <xf numFmtId="0" fontId="0" fillId="0" borderId="1" xfId="0" applyFont="1" applyFill="1" applyBorder="1" applyAlignment="1">
      <alignment horizontal="left" wrapText="1"/>
    </xf>
    <xf numFmtId="0" fontId="0" fillId="0" borderId="1" xfId="0" applyFont="1" applyFill="1" applyBorder="1" applyAlignment="1">
      <alignment horizontal="left" vertical="top" wrapText="1"/>
    </xf>
    <xf numFmtId="0" fontId="1" fillId="0" borderId="0" xfId="0" applyFont="1" applyFill="1" applyAlignment="1">
      <alignment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center" vertical="center" wrapText="1"/>
    </xf>
    <xf numFmtId="0" fontId="1" fillId="0" borderId="0" xfId="0" applyFont="1" applyAlignment="1"/>
    <xf numFmtId="0" fontId="0" fillId="0" borderId="0" xfId="0" applyAlignment="1"/>
    <xf numFmtId="0" fontId="0" fillId="0" borderId="1" xfId="0" applyBorder="1"/>
    <xf numFmtId="4" fontId="1" fillId="0" borderId="1" xfId="0" applyNumberFormat="1" applyFont="1" applyFill="1" applyBorder="1" applyAlignment="1">
      <alignment horizontal="center" vertical="center" wrapText="1"/>
    </xf>
    <xf numFmtId="2" fontId="0" fillId="0" borderId="1" xfId="0" applyNumberFormat="1" applyFill="1" applyBorder="1" applyAlignment="1">
      <alignment horizontal="center" vertical="center" wrapText="1"/>
    </xf>
    <xf numFmtId="4" fontId="0" fillId="0" borderId="1" xfId="0" applyNumberFormat="1" applyBorder="1"/>
    <xf numFmtId="0" fontId="0" fillId="0" borderId="1" xfId="0" applyBorder="1" applyAlignment="1">
      <alignment horizontal="left" vertical="center" wrapText="1"/>
    </xf>
    <xf numFmtId="2" fontId="0" fillId="0" borderId="1" xfId="0" applyNumberFormat="1" applyFont="1" applyFill="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vertical="center"/>
    </xf>
    <xf numFmtId="0" fontId="0" fillId="0" borderId="0" xfId="0" applyAlignment="1">
      <alignment vertical="center" wrapText="1"/>
    </xf>
    <xf numFmtId="0" fontId="0" fillId="0" borderId="0" xfId="0" applyAlignment="1">
      <alignment horizontal="right" vertical="center" wrapText="1"/>
    </xf>
    <xf numFmtId="0" fontId="0" fillId="0" borderId="0" xfId="0" applyBorder="1" applyAlignment="1">
      <alignment vertical="center" wrapText="1"/>
    </xf>
    <xf numFmtId="0" fontId="0" fillId="0" borderId="0" xfId="0" applyFill="1" applyBorder="1" applyAlignment="1">
      <alignment vertical="center" wrapText="1"/>
    </xf>
    <xf numFmtId="0" fontId="1" fillId="0" borderId="0" xfId="0" applyFont="1" applyFill="1" applyAlignment="1">
      <alignment horizontal="center" vertical="center" wrapText="1"/>
    </xf>
    <xf numFmtId="0" fontId="1" fillId="0" borderId="7" xfId="0" applyFont="1" applyFill="1" applyBorder="1" applyAlignment="1">
      <alignment horizontal="center" vertical="center" wrapText="1"/>
    </xf>
    <xf numFmtId="0" fontId="1" fillId="0" borderId="7" xfId="0" applyFont="1" applyFill="1" applyBorder="1" applyAlignment="1">
      <alignment wrapText="1"/>
    </xf>
    <xf numFmtId="4" fontId="1" fillId="0" borderId="0"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2" borderId="0" xfId="0" applyFont="1" applyFill="1" applyAlignment="1">
      <alignment horizontal="center" vertical="center" wrapText="1"/>
    </xf>
    <xf numFmtId="0" fontId="0" fillId="0" borderId="0" xfId="0" applyAlignment="1">
      <alignment wrapText="1"/>
    </xf>
    <xf numFmtId="4" fontId="0" fillId="0" borderId="1" xfId="0" applyNumberFormat="1" applyBorder="1" applyAlignment="1">
      <alignment horizontal="center" wrapText="1"/>
    </xf>
    <xf numFmtId="0" fontId="0" fillId="0" borderId="0" xfId="0" applyAlignment="1">
      <alignment horizontal="center"/>
    </xf>
    <xf numFmtId="4" fontId="1" fillId="0" borderId="7" xfId="0" applyNumberFormat="1" applyFont="1" applyFill="1" applyBorder="1" applyAlignment="1">
      <alignment horizontal="center" vertical="center" wrapText="1"/>
    </xf>
    <xf numFmtId="4" fontId="1" fillId="0" borderId="0" xfId="0" applyNumberFormat="1" applyFont="1" applyAlignment="1">
      <alignment wrapText="1"/>
    </xf>
    <xf numFmtId="0" fontId="1" fillId="0" borderId="7" xfId="0" applyFont="1" applyBorder="1" applyAlignment="1">
      <alignment horizontal="center" vertical="center" wrapText="1"/>
    </xf>
    <xf numFmtId="4" fontId="1" fillId="0" borderId="1" xfId="0" applyNumberFormat="1" applyFont="1" applyBorder="1" applyAlignment="1">
      <alignment horizontal="center" wrapText="1"/>
    </xf>
    <xf numFmtId="4" fontId="1" fillId="0" borderId="1" xfId="0" applyNumberFormat="1" applyFont="1" applyBorder="1" applyAlignment="1">
      <alignment horizontal="center" vertical="center"/>
    </xf>
    <xf numFmtId="0" fontId="1" fillId="0" borderId="7" xfId="0" applyFont="1" applyBorder="1" applyAlignment="1">
      <alignment horizontal="center" vertical="center"/>
    </xf>
    <xf numFmtId="0" fontId="0" fillId="0" borderId="4" xfId="0" applyFill="1" applyBorder="1" applyAlignment="1">
      <alignment horizontal="center" vertical="center" wrapText="1"/>
    </xf>
    <xf numFmtId="0" fontId="1" fillId="0" borderId="0" xfId="0" applyFont="1" applyFill="1" applyAlignment="1">
      <alignment horizontal="center" vertical="center"/>
    </xf>
    <xf numFmtId="4" fontId="1" fillId="0" borderId="7" xfId="0" applyNumberFormat="1" applyFont="1" applyBorder="1" applyAlignment="1">
      <alignment horizontal="center" vertical="center"/>
    </xf>
    <xf numFmtId="0" fontId="3" fillId="0" borderId="0" xfId="1" applyBorder="1"/>
    <xf numFmtId="0" fontId="1" fillId="0" borderId="0" xfId="0" applyFont="1" applyBorder="1" applyAlignment="1">
      <alignment horizontal="left" vertical="center" wrapText="1"/>
    </xf>
    <xf numFmtId="4" fontId="1" fillId="0" borderId="8" xfId="0" applyNumberFormat="1" applyFont="1" applyBorder="1" applyAlignment="1">
      <alignment horizontal="center" vertical="center" wrapText="1"/>
    </xf>
    <xf numFmtId="0" fontId="0" fillId="0" borderId="1" xfId="0" applyFill="1" applyBorder="1"/>
    <xf numFmtId="164" fontId="1" fillId="0" borderId="1" xfId="2" applyNumberFormat="1" applyFont="1" applyBorder="1" applyAlignment="1">
      <alignment horizontal="center" vertical="center"/>
    </xf>
    <xf numFmtId="4" fontId="1" fillId="0" borderId="8"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wrapText="1"/>
    </xf>
    <xf numFmtId="0" fontId="1" fillId="0" borderId="6" xfId="0" applyFont="1" applyBorder="1" applyAlignment="1">
      <alignment horizontal="center" vertical="center" wrapText="1"/>
    </xf>
    <xf numFmtId="164" fontId="0" fillId="0" borderId="1" xfId="2" applyNumberFormat="1" applyFont="1" applyBorder="1" applyAlignment="1">
      <alignment horizontal="center" vertical="center" wrapText="1"/>
    </xf>
    <xf numFmtId="0" fontId="0" fillId="0" borderId="1" xfId="0" applyFont="1" applyBorder="1"/>
    <xf numFmtId="0" fontId="0" fillId="0" borderId="1" xfId="0" applyBorder="1" applyAlignment="1">
      <alignment vertical="center"/>
    </xf>
    <xf numFmtId="0" fontId="0" fillId="0" borderId="0" xfId="0" applyAlignment="1">
      <alignment vertical="center"/>
    </xf>
    <xf numFmtId="0" fontId="0" fillId="0" borderId="7" xfId="0" applyBorder="1" applyAlignment="1">
      <alignment horizontal="left" vertical="center" wrapText="1"/>
    </xf>
    <xf numFmtId="4" fontId="1" fillId="0" borderId="7" xfId="0" applyNumberFormat="1" applyFont="1" applyBorder="1" applyAlignment="1">
      <alignment horizontal="center" vertical="center" wrapText="1"/>
    </xf>
    <xf numFmtId="4" fontId="0" fillId="0" borderId="2" xfId="0" applyNumberFormat="1" applyFill="1" applyBorder="1" applyAlignment="1">
      <alignment horizontal="center" vertical="center" wrapText="1"/>
    </xf>
    <xf numFmtId="4" fontId="0" fillId="0" borderId="1" xfId="0" applyNumberFormat="1" applyBorder="1" applyAlignment="1">
      <alignment horizontal="center"/>
    </xf>
    <xf numFmtId="2" fontId="0" fillId="0" borderId="1" xfId="0" applyNumberFormat="1" applyBorder="1" applyAlignment="1">
      <alignment horizontal="center"/>
    </xf>
    <xf numFmtId="4" fontId="0" fillId="0" borderId="7" xfId="0" applyNumberFormat="1" applyBorder="1" applyAlignment="1">
      <alignment horizontal="center" vertical="center"/>
    </xf>
    <xf numFmtId="9" fontId="0" fillId="0" borderId="4" xfId="0" applyNumberFormat="1" applyBorder="1" applyAlignment="1">
      <alignment horizontal="center" vertical="center"/>
    </xf>
    <xf numFmtId="0" fontId="1" fillId="0" borderId="8" xfId="0" applyFont="1" applyBorder="1" applyAlignment="1">
      <alignment horizontal="center" vertical="center"/>
    </xf>
    <xf numFmtId="4" fontId="1" fillId="0" borderId="8"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9" fontId="0" fillId="0" borderId="1" xfId="0" applyNumberFormat="1" applyFill="1" applyBorder="1" applyAlignment="1">
      <alignment horizontal="center" vertical="center"/>
    </xf>
    <xf numFmtId="0" fontId="1" fillId="0" borderId="7" xfId="0" applyFont="1" applyFill="1" applyBorder="1" applyAlignment="1">
      <alignment horizontal="center" vertical="center"/>
    </xf>
    <xf numFmtId="0" fontId="1" fillId="0" borderId="0" xfId="0" applyFont="1" applyBorder="1"/>
    <xf numFmtId="0" fontId="0" fillId="0" borderId="1" xfId="0" applyBorder="1" applyAlignment="1">
      <alignment horizontal="left" vertical="center"/>
    </xf>
    <xf numFmtId="0" fontId="0" fillId="2" borderId="1" xfId="0" applyFill="1" applyBorder="1" applyAlignment="1">
      <alignment horizontal="center" vertical="center"/>
    </xf>
    <xf numFmtId="0" fontId="1" fillId="2" borderId="0" xfId="0" applyFont="1" applyFill="1" applyAlignment="1">
      <alignment horizontal="center" vertical="center" wrapText="1"/>
    </xf>
    <xf numFmtId="0" fontId="0" fillId="0" borderId="0" xfId="0" applyAlignment="1">
      <alignment wrapText="1"/>
    </xf>
    <xf numFmtId="0" fontId="0" fillId="3" borderId="1" xfId="0" applyFill="1" applyBorder="1" applyAlignment="1">
      <alignment horizontal="center" vertical="center" wrapText="1"/>
    </xf>
    <xf numFmtId="0" fontId="0" fillId="3" borderId="1" xfId="0" applyFill="1" applyBorder="1" applyAlignment="1">
      <alignment horizontal="center"/>
    </xf>
    <xf numFmtId="9" fontId="0" fillId="3" borderId="1" xfId="0" applyNumberFormat="1" applyFill="1" applyBorder="1" applyAlignment="1">
      <alignment horizontal="center" vertical="center" wrapText="1"/>
    </xf>
    <xf numFmtId="0" fontId="0" fillId="0" borderId="0" xfId="0" applyAlignment="1">
      <alignment wrapText="1"/>
    </xf>
    <xf numFmtId="0" fontId="1" fillId="0" borderId="5" xfId="0" applyFont="1" applyBorder="1" applyAlignment="1">
      <alignment horizontal="left" vertical="center" wrapText="1"/>
    </xf>
    <xf numFmtId="0" fontId="1" fillId="0" borderId="1" xfId="0" applyFont="1" applyBorder="1" applyAlignment="1">
      <alignment horizontal="center" vertical="center"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12" xfId="0" applyFont="1" applyBorder="1" applyAlignment="1">
      <alignment horizontal="left" vertical="top" wrapText="1"/>
    </xf>
    <xf numFmtId="0" fontId="1" fillId="0" borderId="0"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1" fillId="0" borderId="5" xfId="0" applyFont="1" applyBorder="1" applyAlignment="1">
      <alignment horizontal="left" vertical="top" wrapText="1"/>
    </xf>
    <xf numFmtId="0" fontId="1" fillId="0" borderId="15" xfId="0" applyFont="1" applyBorder="1" applyAlignment="1">
      <alignment horizontal="left" vertical="top" wrapText="1"/>
    </xf>
    <xf numFmtId="0" fontId="1" fillId="2" borderId="0" xfId="0" applyFont="1" applyFill="1" applyAlignment="1">
      <alignment horizontal="center" vertical="center" wrapText="1"/>
    </xf>
    <xf numFmtId="0" fontId="1" fillId="0" borderId="0" xfId="0" applyFont="1" applyFill="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wrapText="1"/>
    </xf>
    <xf numFmtId="0" fontId="1" fillId="0" borderId="0" xfId="0" applyFont="1" applyAlignment="1">
      <alignment horizontal="left" vertical="center"/>
    </xf>
    <xf numFmtId="0" fontId="1" fillId="0" borderId="5" xfId="0" applyFont="1" applyBorder="1" applyAlignment="1">
      <alignment horizontal="left" vertical="center"/>
    </xf>
    <xf numFmtId="0" fontId="1" fillId="0" borderId="0" xfId="0" applyFont="1" applyAlignment="1">
      <alignment horizontal="left"/>
    </xf>
    <xf numFmtId="0" fontId="0" fillId="0" borderId="0" xfId="0" applyAlignment="1">
      <alignment horizontal="left" wrapText="1"/>
    </xf>
    <xf numFmtId="0" fontId="1" fillId="2" borderId="0" xfId="0" applyFont="1" applyFill="1" applyAlignment="1">
      <alignment wrapText="1"/>
    </xf>
    <xf numFmtId="0" fontId="0" fillId="0" borderId="0" xfId="0" applyAlignment="1">
      <alignment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0" xfId="0" applyFont="1" applyAlignment="1">
      <alignment horizontal="left" vertical="center" wrapText="1"/>
    </xf>
    <xf numFmtId="0" fontId="1" fillId="0" borderId="0" xfId="0" applyFont="1" applyAlignment="1">
      <alignment horizontal="center" vertical="center" wrapText="1"/>
    </xf>
    <xf numFmtId="0" fontId="0" fillId="0" borderId="5" xfId="0" applyBorder="1" applyAlignment="1">
      <alignment horizontal="left" vertical="center" wrapText="1"/>
    </xf>
    <xf numFmtId="0" fontId="1" fillId="0" borderId="0" xfId="0" applyFont="1" applyFill="1" applyAlignment="1">
      <alignment horizontal="center" wrapText="1"/>
    </xf>
    <xf numFmtId="0" fontId="1" fillId="0" borderId="0" xfId="0" applyFont="1" applyAlignment="1">
      <alignment horizontal="center" vertical="top" wrapText="1"/>
    </xf>
  </cellXfs>
  <cellStyles count="3">
    <cellStyle name="Dziesiętny" xfId="2" builtinId="3"/>
    <cellStyle name="Excel Built-in Normal" xfId="1"/>
    <cellStyle name="Normalny"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tabSelected="1" view="pageLayout" zoomScale="80" zoomScaleNormal="100" zoomScalePageLayoutView="80" workbookViewId="0">
      <selection activeCell="B11" sqref="B11:K13"/>
    </sheetView>
  </sheetViews>
  <sheetFormatPr defaultRowHeight="15"/>
  <cols>
    <col min="1" max="1" width="3.85546875" customWidth="1"/>
    <col min="2" max="2" width="94.7109375" customWidth="1"/>
    <col min="3" max="3" width="7.140625" customWidth="1"/>
    <col min="4" max="4" width="19.42578125" customWidth="1"/>
    <col min="5" max="5" width="10.140625" customWidth="1"/>
    <col min="6" max="6" width="11.28515625" customWidth="1"/>
    <col min="7" max="7" width="12.5703125" customWidth="1"/>
    <col min="8" max="8" width="10.42578125" customWidth="1"/>
    <col min="9" max="9" width="11.28515625" customWidth="1"/>
    <col min="10" max="10" width="18.140625" customWidth="1"/>
    <col min="11" max="11" width="15.5703125" customWidth="1"/>
  </cols>
  <sheetData>
    <row r="1" spans="1:11">
      <c r="A1" s="166" t="s">
        <v>97</v>
      </c>
      <c r="B1" s="166"/>
      <c r="C1" s="166"/>
      <c r="D1" s="2"/>
      <c r="E1" s="2"/>
      <c r="F1" s="2"/>
      <c r="G1" s="2"/>
      <c r="H1" s="98"/>
      <c r="I1" s="2"/>
      <c r="J1" s="2"/>
      <c r="K1" s="2"/>
    </row>
    <row r="2" spans="1:11" ht="45" customHeight="1">
      <c r="A2" s="47" t="s">
        <v>4</v>
      </c>
      <c r="B2" s="47" t="s">
        <v>3</v>
      </c>
      <c r="C2" s="47" t="s">
        <v>0</v>
      </c>
      <c r="D2" s="47" t="s">
        <v>255</v>
      </c>
      <c r="E2" s="47" t="s">
        <v>1</v>
      </c>
      <c r="F2" s="47" t="s">
        <v>2</v>
      </c>
      <c r="G2" s="50" t="s">
        <v>225</v>
      </c>
      <c r="H2" s="50" t="s">
        <v>239</v>
      </c>
      <c r="I2" s="47" t="s">
        <v>224</v>
      </c>
      <c r="J2" s="50" t="s">
        <v>429</v>
      </c>
      <c r="K2" s="51" t="s">
        <v>144</v>
      </c>
    </row>
    <row r="3" spans="1:11" ht="16.5" customHeight="1">
      <c r="A3" s="46">
        <v>1</v>
      </c>
      <c r="B3" s="168" t="s">
        <v>5</v>
      </c>
      <c r="C3" s="169"/>
      <c r="D3" s="169"/>
      <c r="E3" s="169"/>
      <c r="F3" s="169"/>
      <c r="G3" s="169"/>
      <c r="H3" s="169"/>
      <c r="I3" s="169"/>
      <c r="J3" s="169"/>
      <c r="K3" s="170"/>
    </row>
    <row r="4" spans="1:11">
      <c r="A4" s="47" t="s">
        <v>38</v>
      </c>
      <c r="B4" s="33" t="s">
        <v>6</v>
      </c>
      <c r="C4" s="47" t="s">
        <v>7</v>
      </c>
      <c r="D4" s="47">
        <v>70</v>
      </c>
      <c r="E4" s="52"/>
      <c r="F4" s="52">
        <f>D4*E4</f>
        <v>0</v>
      </c>
      <c r="G4" s="53"/>
      <c r="H4" s="52">
        <f>ROUND(F4*G4,2)</f>
        <v>0</v>
      </c>
      <c r="I4" s="52">
        <f>F4+H4</f>
        <v>0</v>
      </c>
      <c r="J4" s="47"/>
      <c r="K4" s="47"/>
    </row>
    <row r="5" spans="1:11">
      <c r="A5" s="47" t="s">
        <v>39</v>
      </c>
      <c r="B5" s="33" t="s">
        <v>8</v>
      </c>
      <c r="C5" s="47" t="s">
        <v>7</v>
      </c>
      <c r="D5" s="47">
        <v>11</v>
      </c>
      <c r="E5" s="52"/>
      <c r="F5" s="52">
        <f t="shared" ref="F5:F10" si="0">D5*E5</f>
        <v>0</v>
      </c>
      <c r="G5" s="53"/>
      <c r="H5" s="52">
        <f t="shared" ref="H5:H10" si="1">ROUND(F5*G5,2)</f>
        <v>0</v>
      </c>
      <c r="I5" s="52">
        <f t="shared" ref="I5:I10" si="2">F5+H5</f>
        <v>0</v>
      </c>
      <c r="J5" s="47"/>
      <c r="K5" s="47"/>
    </row>
    <row r="6" spans="1:11">
      <c r="A6" s="47" t="s">
        <v>40</v>
      </c>
      <c r="B6" s="33" t="s">
        <v>9</v>
      </c>
      <c r="C6" s="47" t="s">
        <v>7</v>
      </c>
      <c r="D6" s="47">
        <v>38</v>
      </c>
      <c r="E6" s="52"/>
      <c r="F6" s="52">
        <f t="shared" si="0"/>
        <v>0</v>
      </c>
      <c r="G6" s="53"/>
      <c r="H6" s="52">
        <f t="shared" si="1"/>
        <v>0</v>
      </c>
      <c r="I6" s="52">
        <f t="shared" si="2"/>
        <v>0</v>
      </c>
      <c r="J6" s="47"/>
      <c r="K6" s="47"/>
    </row>
    <row r="7" spans="1:11">
      <c r="A7" s="47" t="s">
        <v>41</v>
      </c>
      <c r="B7" s="33" t="s">
        <v>10</v>
      </c>
      <c r="C7" s="47" t="s">
        <v>7</v>
      </c>
      <c r="D7" s="47">
        <v>120</v>
      </c>
      <c r="E7" s="52"/>
      <c r="F7" s="52">
        <f t="shared" si="0"/>
        <v>0</v>
      </c>
      <c r="G7" s="53"/>
      <c r="H7" s="52">
        <f t="shared" si="1"/>
        <v>0</v>
      </c>
      <c r="I7" s="52">
        <f t="shared" si="2"/>
        <v>0</v>
      </c>
      <c r="J7" s="47"/>
      <c r="K7" s="47"/>
    </row>
    <row r="8" spans="1:11">
      <c r="A8" s="47" t="s">
        <v>42</v>
      </c>
      <c r="B8" s="33" t="s">
        <v>11</v>
      </c>
      <c r="C8" s="47" t="s">
        <v>7</v>
      </c>
      <c r="D8" s="47">
        <v>80</v>
      </c>
      <c r="E8" s="52"/>
      <c r="F8" s="52">
        <f t="shared" si="0"/>
        <v>0</v>
      </c>
      <c r="G8" s="53"/>
      <c r="H8" s="52">
        <f t="shared" si="1"/>
        <v>0</v>
      </c>
      <c r="I8" s="52">
        <f t="shared" si="2"/>
        <v>0</v>
      </c>
      <c r="J8" s="47"/>
      <c r="K8" s="47"/>
    </row>
    <row r="9" spans="1:11">
      <c r="A9" s="47" t="s">
        <v>43</v>
      </c>
      <c r="B9" s="33" t="s">
        <v>12</v>
      </c>
      <c r="C9" s="47" t="s">
        <v>7</v>
      </c>
      <c r="D9" s="47">
        <v>335</v>
      </c>
      <c r="E9" s="52"/>
      <c r="F9" s="52">
        <f t="shared" si="0"/>
        <v>0</v>
      </c>
      <c r="G9" s="53"/>
      <c r="H9" s="52">
        <f t="shared" si="1"/>
        <v>0</v>
      </c>
      <c r="I9" s="52">
        <f t="shared" si="2"/>
        <v>0</v>
      </c>
      <c r="J9" s="47"/>
      <c r="K9" s="47"/>
    </row>
    <row r="10" spans="1:11" ht="15" customHeight="1">
      <c r="A10" s="47" t="s">
        <v>93</v>
      </c>
      <c r="B10" s="33" t="s">
        <v>143</v>
      </c>
      <c r="C10" s="47" t="s">
        <v>7</v>
      </c>
      <c r="D10" s="47">
        <v>385</v>
      </c>
      <c r="E10" s="52"/>
      <c r="F10" s="52">
        <f t="shared" si="0"/>
        <v>0</v>
      </c>
      <c r="G10" s="53"/>
      <c r="H10" s="52">
        <f t="shared" si="1"/>
        <v>0</v>
      </c>
      <c r="I10" s="52">
        <f t="shared" si="2"/>
        <v>0</v>
      </c>
      <c r="J10" s="47"/>
      <c r="K10" s="47"/>
    </row>
    <row r="11" spans="1:11" ht="15" customHeight="1">
      <c r="A11" s="167">
        <v>2</v>
      </c>
      <c r="B11" s="171" t="s">
        <v>242</v>
      </c>
      <c r="C11" s="172"/>
      <c r="D11" s="172"/>
      <c r="E11" s="172"/>
      <c r="F11" s="172"/>
      <c r="G11" s="172"/>
      <c r="H11" s="172"/>
      <c r="I11" s="172"/>
      <c r="J11" s="172"/>
      <c r="K11" s="173"/>
    </row>
    <row r="12" spans="1:11">
      <c r="A12" s="167"/>
      <c r="B12" s="174"/>
      <c r="C12" s="175"/>
      <c r="D12" s="175"/>
      <c r="E12" s="175"/>
      <c r="F12" s="175"/>
      <c r="G12" s="175"/>
      <c r="H12" s="175"/>
      <c r="I12" s="175"/>
      <c r="J12" s="175"/>
      <c r="K12" s="176"/>
    </row>
    <row r="13" spans="1:11">
      <c r="A13" s="167"/>
      <c r="B13" s="177"/>
      <c r="C13" s="178"/>
      <c r="D13" s="178"/>
      <c r="E13" s="178"/>
      <c r="F13" s="178"/>
      <c r="G13" s="178"/>
      <c r="H13" s="178"/>
      <c r="I13" s="178"/>
      <c r="J13" s="178"/>
      <c r="K13" s="179"/>
    </row>
    <row r="14" spans="1:11">
      <c r="A14" s="47" t="s">
        <v>38</v>
      </c>
      <c r="B14" s="33" t="s">
        <v>13</v>
      </c>
      <c r="C14" s="47" t="s">
        <v>7</v>
      </c>
      <c r="D14" s="47">
        <v>220</v>
      </c>
      <c r="E14" s="52"/>
      <c r="F14" s="52">
        <f>D14*E14</f>
        <v>0</v>
      </c>
      <c r="G14" s="53"/>
      <c r="H14" s="56">
        <f>ROUND(F14*G14,2)</f>
        <v>0</v>
      </c>
      <c r="I14" s="52">
        <f>F14+H14</f>
        <v>0</v>
      </c>
      <c r="J14" s="102"/>
      <c r="K14" s="51" t="s">
        <v>165</v>
      </c>
    </row>
    <row r="15" spans="1:11">
      <c r="A15" s="47" t="s">
        <v>39</v>
      </c>
      <c r="B15" s="33" t="s">
        <v>14</v>
      </c>
      <c r="C15" s="47" t="s">
        <v>7</v>
      </c>
      <c r="D15" s="47">
        <v>250</v>
      </c>
      <c r="E15" s="52"/>
      <c r="F15" s="52">
        <f>D15*E15</f>
        <v>0</v>
      </c>
      <c r="G15" s="53"/>
      <c r="H15" s="56">
        <f>ROUND(F15*G15,2)</f>
        <v>0</v>
      </c>
      <c r="I15" s="52">
        <f>F15+H15</f>
        <v>0</v>
      </c>
      <c r="J15" s="102"/>
      <c r="K15" s="51" t="s">
        <v>165</v>
      </c>
    </row>
    <row r="16" spans="1:11" ht="16.5" customHeight="1">
      <c r="A16" s="47" t="s">
        <v>40</v>
      </c>
      <c r="B16" s="33" t="s">
        <v>15</v>
      </c>
      <c r="C16" s="47" t="s">
        <v>7</v>
      </c>
      <c r="D16" s="47">
        <v>145</v>
      </c>
      <c r="E16" s="52"/>
      <c r="F16" s="52">
        <f>D16*E16</f>
        <v>0</v>
      </c>
      <c r="G16" s="53"/>
      <c r="H16" s="56">
        <f t="shared" ref="H16:H28" si="3">ROUND(F16*G16,2)</f>
        <v>0</v>
      </c>
      <c r="I16" s="52">
        <f>F16+H16</f>
        <v>0</v>
      </c>
      <c r="J16" s="102"/>
      <c r="K16" s="51" t="s">
        <v>165</v>
      </c>
    </row>
    <row r="17" spans="1:12" s="16" customFormat="1" ht="17.25" customHeight="1">
      <c r="A17" s="47" t="s">
        <v>41</v>
      </c>
      <c r="B17" s="33" t="s">
        <v>16</v>
      </c>
      <c r="C17" s="47" t="s">
        <v>7</v>
      </c>
      <c r="D17" s="47">
        <v>340</v>
      </c>
      <c r="E17" s="52"/>
      <c r="F17" s="52">
        <f>D17*E17</f>
        <v>0</v>
      </c>
      <c r="G17" s="53"/>
      <c r="H17" s="56">
        <f t="shared" si="3"/>
        <v>0</v>
      </c>
      <c r="I17" s="52">
        <f t="shared" ref="I17:I28" si="4">F17+H17</f>
        <v>0</v>
      </c>
      <c r="J17" s="32"/>
      <c r="K17" s="51" t="s">
        <v>165</v>
      </c>
    </row>
    <row r="18" spans="1:12" ht="61.5" customHeight="1">
      <c r="A18" s="47">
        <v>3</v>
      </c>
      <c r="B18" s="33" t="s">
        <v>232</v>
      </c>
      <c r="C18" s="47" t="s">
        <v>152</v>
      </c>
      <c r="D18" s="47">
        <v>1190</v>
      </c>
      <c r="E18" s="52"/>
      <c r="F18" s="52">
        <f>D18*E18</f>
        <v>0</v>
      </c>
      <c r="G18" s="53"/>
      <c r="H18" s="56">
        <f t="shared" si="3"/>
        <v>0</v>
      </c>
      <c r="I18" s="52">
        <f t="shared" si="4"/>
        <v>0</v>
      </c>
      <c r="J18" s="47"/>
      <c r="K18" s="51" t="s">
        <v>165</v>
      </c>
      <c r="L18" s="38"/>
    </row>
    <row r="19" spans="1:12" ht="60.75" customHeight="1">
      <c r="A19" s="47">
        <v>4</v>
      </c>
      <c r="B19" s="33" t="s">
        <v>233</v>
      </c>
      <c r="C19" s="47" t="s">
        <v>17</v>
      </c>
      <c r="D19" s="47">
        <v>50</v>
      </c>
      <c r="E19" s="52"/>
      <c r="F19" s="52">
        <f t="shared" ref="F19:F28" si="5">D19*E19</f>
        <v>0</v>
      </c>
      <c r="G19" s="53"/>
      <c r="H19" s="56">
        <f t="shared" si="3"/>
        <v>0</v>
      </c>
      <c r="I19" s="52">
        <f t="shared" si="4"/>
        <v>0</v>
      </c>
      <c r="J19" s="47"/>
      <c r="K19" s="51" t="s">
        <v>165</v>
      </c>
    </row>
    <row r="20" spans="1:12">
      <c r="A20" s="47">
        <v>5</v>
      </c>
      <c r="B20" s="33" t="s">
        <v>18</v>
      </c>
      <c r="C20" s="47" t="s">
        <v>17</v>
      </c>
      <c r="D20" s="47">
        <v>300</v>
      </c>
      <c r="E20" s="52"/>
      <c r="F20" s="52">
        <f t="shared" si="5"/>
        <v>0</v>
      </c>
      <c r="G20" s="53"/>
      <c r="H20" s="56">
        <f t="shared" si="3"/>
        <v>0</v>
      </c>
      <c r="I20" s="52">
        <f t="shared" si="4"/>
        <v>0</v>
      </c>
      <c r="J20" s="47"/>
      <c r="K20" s="47"/>
    </row>
    <row r="21" spans="1:12" ht="17.25" customHeight="1">
      <c r="A21" s="47">
        <v>6</v>
      </c>
      <c r="B21" s="33" t="s">
        <v>19</v>
      </c>
      <c r="C21" s="47" t="s">
        <v>20</v>
      </c>
      <c r="D21" s="47">
        <v>540</v>
      </c>
      <c r="E21" s="52"/>
      <c r="F21" s="52">
        <f t="shared" si="5"/>
        <v>0</v>
      </c>
      <c r="G21" s="53"/>
      <c r="H21" s="56">
        <f t="shared" si="3"/>
        <v>0</v>
      </c>
      <c r="I21" s="52">
        <f t="shared" si="4"/>
        <v>0</v>
      </c>
      <c r="J21" s="47"/>
      <c r="K21" s="47"/>
    </row>
    <row r="22" spans="1:12" ht="17.25" customHeight="1">
      <c r="A22" s="47">
        <v>7</v>
      </c>
      <c r="B22" s="33" t="s">
        <v>234</v>
      </c>
      <c r="C22" s="47" t="s">
        <v>17</v>
      </c>
      <c r="D22" s="47">
        <v>100</v>
      </c>
      <c r="E22" s="52"/>
      <c r="F22" s="52">
        <f t="shared" si="5"/>
        <v>0</v>
      </c>
      <c r="G22" s="53"/>
      <c r="H22" s="56">
        <f t="shared" si="3"/>
        <v>0</v>
      </c>
      <c r="I22" s="52">
        <f t="shared" si="4"/>
        <v>0</v>
      </c>
      <c r="J22" s="47"/>
      <c r="K22" s="47"/>
    </row>
    <row r="23" spans="1:12" ht="17.25" customHeight="1">
      <c r="A23" s="47">
        <v>8</v>
      </c>
      <c r="B23" s="33" t="s">
        <v>474</v>
      </c>
      <c r="C23" s="47" t="s">
        <v>17</v>
      </c>
      <c r="D23" s="47">
        <v>200</v>
      </c>
      <c r="E23" s="52"/>
      <c r="F23" s="52">
        <f t="shared" si="5"/>
        <v>0</v>
      </c>
      <c r="G23" s="53"/>
      <c r="H23" s="56">
        <f t="shared" si="3"/>
        <v>0</v>
      </c>
      <c r="I23" s="52">
        <f t="shared" si="4"/>
        <v>0</v>
      </c>
      <c r="J23" s="47"/>
      <c r="K23" s="47"/>
    </row>
    <row r="24" spans="1:12" ht="45.75" customHeight="1">
      <c r="A24" s="47">
        <v>9</v>
      </c>
      <c r="B24" s="33" t="s">
        <v>235</v>
      </c>
      <c r="C24" s="47" t="s">
        <v>17</v>
      </c>
      <c r="D24" s="47">
        <v>900</v>
      </c>
      <c r="E24" s="52"/>
      <c r="F24" s="52">
        <f t="shared" si="5"/>
        <v>0</v>
      </c>
      <c r="G24" s="53"/>
      <c r="H24" s="56">
        <f t="shared" si="3"/>
        <v>0</v>
      </c>
      <c r="I24" s="52">
        <f t="shared" si="4"/>
        <v>0</v>
      </c>
      <c r="J24" s="47"/>
      <c r="K24" s="47"/>
    </row>
    <row r="25" spans="1:12" ht="63" customHeight="1">
      <c r="A25" s="47">
        <v>10</v>
      </c>
      <c r="B25" s="33" t="s">
        <v>236</v>
      </c>
      <c r="C25" s="47" t="s">
        <v>21</v>
      </c>
      <c r="D25" s="47">
        <v>720</v>
      </c>
      <c r="E25" s="52"/>
      <c r="F25" s="52">
        <f t="shared" si="5"/>
        <v>0</v>
      </c>
      <c r="G25" s="53"/>
      <c r="H25" s="56">
        <f t="shared" si="3"/>
        <v>0</v>
      </c>
      <c r="I25" s="52">
        <f t="shared" si="4"/>
        <v>0</v>
      </c>
      <c r="J25" s="47"/>
      <c r="K25" s="51" t="s">
        <v>165</v>
      </c>
    </row>
    <row r="26" spans="1:12" ht="32.25" customHeight="1">
      <c r="A26" s="47">
        <v>11</v>
      </c>
      <c r="B26" s="33" t="s">
        <v>22</v>
      </c>
      <c r="C26" s="47" t="s">
        <v>17</v>
      </c>
      <c r="D26" s="47">
        <v>800</v>
      </c>
      <c r="E26" s="52"/>
      <c r="F26" s="52">
        <f t="shared" si="5"/>
        <v>0</v>
      </c>
      <c r="G26" s="53"/>
      <c r="H26" s="56">
        <f t="shared" si="3"/>
        <v>0</v>
      </c>
      <c r="I26" s="52">
        <f t="shared" si="4"/>
        <v>0</v>
      </c>
      <c r="J26" s="47"/>
      <c r="K26" s="47"/>
    </row>
    <row r="27" spans="1:12" ht="30" customHeight="1">
      <c r="A27" s="47">
        <v>12</v>
      </c>
      <c r="B27" s="33" t="s">
        <v>237</v>
      </c>
      <c r="C27" s="47" t="s">
        <v>17</v>
      </c>
      <c r="D27" s="47">
        <v>300</v>
      </c>
      <c r="E27" s="52"/>
      <c r="F27" s="52">
        <f t="shared" si="5"/>
        <v>0</v>
      </c>
      <c r="G27" s="53"/>
      <c r="H27" s="56">
        <f t="shared" si="3"/>
        <v>0</v>
      </c>
      <c r="I27" s="52">
        <f t="shared" si="4"/>
        <v>0</v>
      </c>
      <c r="J27" s="47"/>
      <c r="K27" s="47"/>
    </row>
    <row r="28" spans="1:12" ht="32.25" customHeight="1">
      <c r="A28" s="47">
        <v>13</v>
      </c>
      <c r="B28" s="33" t="s">
        <v>238</v>
      </c>
      <c r="C28" s="47" t="s">
        <v>17</v>
      </c>
      <c r="D28" s="47">
        <v>300</v>
      </c>
      <c r="E28" s="52"/>
      <c r="F28" s="61">
        <f t="shared" si="5"/>
        <v>0</v>
      </c>
      <c r="G28" s="53"/>
      <c r="H28" s="56">
        <f t="shared" si="3"/>
        <v>0</v>
      </c>
      <c r="I28" s="52">
        <f t="shared" si="4"/>
        <v>0</v>
      </c>
      <c r="J28" s="47"/>
      <c r="K28" s="45"/>
    </row>
    <row r="29" spans="1:12">
      <c r="A29" s="2"/>
      <c r="B29" s="48"/>
      <c r="C29" s="49"/>
      <c r="D29" s="55"/>
      <c r="E29" s="46" t="s">
        <v>226</v>
      </c>
      <c r="F29" s="103">
        <f>SUM(F14:F28,F4:F10)</f>
        <v>0</v>
      </c>
      <c r="G29" s="55"/>
      <c r="H29" s="103">
        <f>SUM(H14:H28,H4:H10)</f>
        <v>0</v>
      </c>
      <c r="I29" s="103">
        <f>SUM(I14:I28,I4:I10)</f>
        <v>0</v>
      </c>
      <c r="J29" s="60"/>
      <c r="K29" s="57"/>
    </row>
    <row r="30" spans="1:12">
      <c r="B30" s="42"/>
      <c r="C30" s="10"/>
      <c r="D30" s="10"/>
    </row>
    <row r="32" spans="1:12">
      <c r="B32" s="58" t="s">
        <v>181</v>
      </c>
    </row>
  </sheetData>
  <mergeCells count="4">
    <mergeCell ref="A1:C1"/>
    <mergeCell ref="A11:A13"/>
    <mergeCell ref="B3:K3"/>
    <mergeCell ref="B11:K13"/>
  </mergeCells>
  <pageMargins left="0.70866141732283472" right="0.70866141732283472" top="0.74803149606299213" bottom="0.74803149606299213" header="0.31496062992125984" footer="0.31496062992125984"/>
  <pageSetup paperSize="9" scale="61" orientation="landscape" r:id="rId1"/>
  <headerFooter>
    <oddHeader>&amp;RZałącznik nr 1 do SIWZ-Formularz asortymwntowo-cenowy, po zm.z 25.04.16r.</oddHeader>
    <oddFooter>&amp;LZałącznik nr 1 do SIWZ, Znak sprawy: ZOZ.V-270-08/ZP/16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zoomScaleNormal="100" zoomScalePageLayoutView="60" workbookViewId="0">
      <selection activeCell="B3" sqref="B3:J3"/>
    </sheetView>
  </sheetViews>
  <sheetFormatPr defaultRowHeight="15"/>
  <cols>
    <col min="1" max="1" width="3.7109375" customWidth="1"/>
    <col min="2" max="2" width="30.85546875" customWidth="1"/>
    <col min="3" max="3" width="5.5703125" customWidth="1"/>
    <col min="4" max="4" width="20" customWidth="1"/>
    <col min="5" max="5" width="9.42578125" customWidth="1"/>
    <col min="6" max="6" width="11" customWidth="1"/>
    <col min="7" max="7" width="10.28515625" customWidth="1"/>
    <col min="8" max="8" width="11.140625" customWidth="1"/>
    <col min="9" max="9" width="10.5703125" customWidth="1"/>
    <col min="10" max="10" width="19.28515625" customWidth="1"/>
  </cols>
  <sheetData>
    <row r="1" spans="1:10" ht="15" customHeight="1">
      <c r="A1" s="166" t="s">
        <v>280</v>
      </c>
      <c r="B1" s="166"/>
      <c r="C1" s="166"/>
      <c r="D1" s="8"/>
      <c r="E1" s="8"/>
      <c r="F1" s="8"/>
      <c r="G1" s="8"/>
      <c r="H1" s="2"/>
      <c r="I1" s="2"/>
    </row>
    <row r="2" spans="1:10" ht="48" customHeight="1">
      <c r="A2" s="47" t="s">
        <v>4</v>
      </c>
      <c r="B2" s="47" t="s">
        <v>3</v>
      </c>
      <c r="C2" s="47" t="s">
        <v>0</v>
      </c>
      <c r="D2" s="47" t="s">
        <v>255</v>
      </c>
      <c r="E2" s="47" t="s">
        <v>1</v>
      </c>
      <c r="F2" s="47" t="s">
        <v>2</v>
      </c>
      <c r="G2" s="47" t="s">
        <v>225</v>
      </c>
      <c r="H2" s="50" t="s">
        <v>239</v>
      </c>
      <c r="I2" s="50" t="s">
        <v>224</v>
      </c>
      <c r="J2" s="50" t="s">
        <v>429</v>
      </c>
    </row>
    <row r="3" spans="1:10" ht="31.5" customHeight="1">
      <c r="A3" s="46">
        <v>1</v>
      </c>
      <c r="B3" s="168" t="s">
        <v>281</v>
      </c>
      <c r="C3" s="169"/>
      <c r="D3" s="169"/>
      <c r="E3" s="169"/>
      <c r="F3" s="169"/>
      <c r="G3" s="169"/>
      <c r="H3" s="169"/>
      <c r="I3" s="169"/>
      <c r="J3" s="170"/>
    </row>
    <row r="4" spans="1:10">
      <c r="A4" s="47" t="s">
        <v>38</v>
      </c>
      <c r="B4" s="33" t="s">
        <v>282</v>
      </c>
      <c r="C4" s="47" t="s">
        <v>17</v>
      </c>
      <c r="D4" s="47">
        <v>2</v>
      </c>
      <c r="E4" s="52"/>
      <c r="F4" s="52">
        <f t="shared" ref="F4:F9" si="0">D4*E4</f>
        <v>0</v>
      </c>
      <c r="G4" s="72"/>
      <c r="H4" s="52">
        <f t="shared" ref="H4:H9" si="1">ROUND(F4*G4,2)</f>
        <v>0</v>
      </c>
      <c r="I4" s="52">
        <f t="shared" ref="I4:I9" si="2">F4+H4</f>
        <v>0</v>
      </c>
      <c r="J4" s="102"/>
    </row>
    <row r="5" spans="1:10">
      <c r="A5" s="47" t="s">
        <v>39</v>
      </c>
      <c r="B5" s="33" t="s">
        <v>283</v>
      </c>
      <c r="C5" s="47" t="s">
        <v>17</v>
      </c>
      <c r="D5" s="47">
        <v>2</v>
      </c>
      <c r="E5" s="52"/>
      <c r="F5" s="52">
        <f t="shared" si="0"/>
        <v>0</v>
      </c>
      <c r="G5" s="72"/>
      <c r="H5" s="52">
        <f t="shared" si="1"/>
        <v>0</v>
      </c>
      <c r="I5" s="52">
        <f t="shared" si="2"/>
        <v>0</v>
      </c>
      <c r="J5" s="102"/>
    </row>
    <row r="6" spans="1:10">
      <c r="A6" s="47" t="s">
        <v>40</v>
      </c>
      <c r="B6" s="33" t="s">
        <v>284</v>
      </c>
      <c r="C6" s="47" t="s">
        <v>17</v>
      </c>
      <c r="D6" s="47">
        <v>3</v>
      </c>
      <c r="E6" s="52"/>
      <c r="F6" s="52">
        <f t="shared" si="0"/>
        <v>0</v>
      </c>
      <c r="G6" s="72"/>
      <c r="H6" s="52">
        <f t="shared" si="1"/>
        <v>0</v>
      </c>
      <c r="I6" s="52">
        <f t="shared" si="2"/>
        <v>0</v>
      </c>
      <c r="J6" s="102"/>
    </row>
    <row r="7" spans="1:10">
      <c r="A7" s="47" t="s">
        <v>41</v>
      </c>
      <c r="B7" s="33" t="s">
        <v>285</v>
      </c>
      <c r="C7" s="47" t="s">
        <v>17</v>
      </c>
      <c r="D7" s="47">
        <v>4</v>
      </c>
      <c r="E7" s="52"/>
      <c r="F7" s="52">
        <f t="shared" si="0"/>
        <v>0</v>
      </c>
      <c r="G7" s="72"/>
      <c r="H7" s="52">
        <f t="shared" si="1"/>
        <v>0</v>
      </c>
      <c r="I7" s="52">
        <f t="shared" si="2"/>
        <v>0</v>
      </c>
      <c r="J7" s="102"/>
    </row>
    <row r="8" spans="1:10">
      <c r="A8" s="47" t="s">
        <v>42</v>
      </c>
      <c r="B8" s="33" t="s">
        <v>286</v>
      </c>
      <c r="C8" s="47" t="s">
        <v>17</v>
      </c>
      <c r="D8" s="47">
        <v>5</v>
      </c>
      <c r="E8" s="52"/>
      <c r="F8" s="52">
        <f t="shared" si="0"/>
        <v>0</v>
      </c>
      <c r="G8" s="72"/>
      <c r="H8" s="52">
        <f t="shared" si="1"/>
        <v>0</v>
      </c>
      <c r="I8" s="52">
        <f t="shared" si="2"/>
        <v>0</v>
      </c>
      <c r="J8" s="102"/>
    </row>
    <row r="9" spans="1:10">
      <c r="A9" s="47" t="s">
        <v>43</v>
      </c>
      <c r="B9" s="33" t="s">
        <v>287</v>
      </c>
      <c r="C9" s="47" t="s">
        <v>17</v>
      </c>
      <c r="D9" s="47">
        <v>5</v>
      </c>
      <c r="E9" s="52"/>
      <c r="F9" s="52">
        <f t="shared" si="0"/>
        <v>0</v>
      </c>
      <c r="G9" s="72"/>
      <c r="H9" s="52">
        <f t="shared" si="1"/>
        <v>0</v>
      </c>
      <c r="I9" s="52">
        <f t="shared" si="2"/>
        <v>0</v>
      </c>
      <c r="J9" s="102"/>
    </row>
    <row r="10" spans="1:10">
      <c r="A10" s="2"/>
      <c r="B10" s="2" t="s">
        <v>153</v>
      </c>
      <c r="C10" s="2"/>
      <c r="D10" s="2"/>
      <c r="E10" s="46" t="s">
        <v>226</v>
      </c>
      <c r="F10" s="103">
        <f>SUM(F4:F9)</f>
        <v>0</v>
      </c>
      <c r="G10" s="115"/>
      <c r="H10" s="103">
        <f>SUM(H4:H9)</f>
        <v>0</v>
      </c>
      <c r="I10" s="74">
        <f>SUM(I4:I9)</f>
        <v>0</v>
      </c>
    </row>
    <row r="11" spans="1:10">
      <c r="A11" s="2"/>
      <c r="B11" s="2"/>
      <c r="C11" s="2"/>
      <c r="D11" s="2"/>
      <c r="E11" s="2"/>
      <c r="F11" s="2"/>
      <c r="G11" s="37"/>
      <c r="H11" s="2"/>
      <c r="I11" s="2"/>
    </row>
    <row r="12" spans="1:10">
      <c r="B12" s="5" t="s">
        <v>183</v>
      </c>
    </row>
    <row r="16" spans="1:10" ht="14.25" customHeight="1"/>
  </sheetData>
  <mergeCells count="2">
    <mergeCell ref="A1:C1"/>
    <mergeCell ref="B3:J3"/>
  </mergeCells>
  <pageMargins left="0.70866141732283472" right="0.70866141732283472" top="0.74803149606299213" bottom="0.74803149606299213" header="0.31496062992125984" footer="0.31496062992125984"/>
  <pageSetup paperSize="9" scale="9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zoomScaleNormal="100" zoomScalePageLayoutView="60" workbookViewId="0">
      <selection activeCell="B5" sqref="B5"/>
    </sheetView>
  </sheetViews>
  <sheetFormatPr defaultRowHeight="15"/>
  <cols>
    <col min="1" max="1" width="3.85546875" customWidth="1"/>
    <col min="2" max="2" width="34.85546875" customWidth="1"/>
    <col min="3" max="3" width="4.42578125" customWidth="1"/>
    <col min="4" max="4" width="19.42578125" customWidth="1"/>
    <col min="5" max="5" width="8.7109375" customWidth="1"/>
    <col min="6" max="6" width="10.42578125" customWidth="1"/>
    <col min="7" max="7" width="9" customWidth="1"/>
    <col min="8" max="8" width="7.28515625" customWidth="1"/>
    <col min="9" max="9" width="12" customWidth="1"/>
    <col min="10" max="10" width="19.7109375" customWidth="1"/>
  </cols>
  <sheetData>
    <row r="1" spans="1:10">
      <c r="A1" s="166" t="s">
        <v>288</v>
      </c>
      <c r="B1" s="166"/>
      <c r="C1" s="166"/>
      <c r="D1" s="1"/>
    </row>
    <row r="2" spans="1:10" ht="49.5" customHeight="1">
      <c r="A2" s="47" t="s">
        <v>4</v>
      </c>
      <c r="B2" s="47" t="s">
        <v>3</v>
      </c>
      <c r="C2" s="47" t="s">
        <v>0</v>
      </c>
      <c r="D2" s="47" t="s">
        <v>255</v>
      </c>
      <c r="E2" s="47" t="s">
        <v>1</v>
      </c>
      <c r="F2" s="47" t="s">
        <v>2</v>
      </c>
      <c r="G2" s="47" t="s">
        <v>225</v>
      </c>
      <c r="H2" s="50" t="s">
        <v>239</v>
      </c>
      <c r="I2" s="50" t="s">
        <v>224</v>
      </c>
      <c r="J2" s="50" t="s">
        <v>429</v>
      </c>
    </row>
    <row r="3" spans="1:10">
      <c r="A3" s="47">
        <v>1</v>
      </c>
      <c r="B3" s="33" t="s">
        <v>98</v>
      </c>
      <c r="C3" s="47" t="s">
        <v>17</v>
      </c>
      <c r="D3" s="47">
        <v>3</v>
      </c>
      <c r="E3" s="52"/>
      <c r="F3" s="52">
        <f>D3*E3</f>
        <v>0</v>
      </c>
      <c r="G3" s="72"/>
      <c r="H3" s="52">
        <f>ROUND(F3*G3,2)</f>
        <v>0</v>
      </c>
      <c r="I3" s="121">
        <f>F3+H3</f>
        <v>0</v>
      </c>
      <c r="J3" s="30"/>
    </row>
    <row r="4" spans="1:10">
      <c r="A4" s="47">
        <v>2</v>
      </c>
      <c r="B4" s="33" t="s">
        <v>67</v>
      </c>
      <c r="C4" s="47" t="s">
        <v>17</v>
      </c>
      <c r="D4" s="47">
        <v>5</v>
      </c>
      <c r="E4" s="52"/>
      <c r="F4" s="52">
        <f>D4*E4</f>
        <v>0</v>
      </c>
      <c r="G4" s="72"/>
      <c r="H4" s="52">
        <f>ROUND(F4*G4,2)</f>
        <v>0</v>
      </c>
      <c r="I4" s="121">
        <f>F4+H4</f>
        <v>0</v>
      </c>
      <c r="J4" s="30"/>
    </row>
    <row r="5" spans="1:10">
      <c r="A5" s="47">
        <v>3</v>
      </c>
      <c r="B5" s="33" t="s">
        <v>68</v>
      </c>
      <c r="C5" s="47" t="s">
        <v>17</v>
      </c>
      <c r="D5" s="47">
        <v>5</v>
      </c>
      <c r="E5" s="52"/>
      <c r="F5" s="52">
        <f>D5*E5</f>
        <v>0</v>
      </c>
      <c r="G5" s="72"/>
      <c r="H5" s="52">
        <f>ROUND(F5*G5,2)</f>
        <v>0</v>
      </c>
      <c r="I5" s="121">
        <f>F5+H5</f>
        <v>0</v>
      </c>
      <c r="J5" s="30"/>
    </row>
    <row r="6" spans="1:10">
      <c r="A6" s="2"/>
      <c r="B6" s="2"/>
      <c r="C6" s="2"/>
      <c r="D6" s="2"/>
      <c r="E6" s="46" t="s">
        <v>226</v>
      </c>
      <c r="F6" s="74">
        <f>SUM(F3:F5)</f>
        <v>0</v>
      </c>
      <c r="G6" s="125"/>
      <c r="H6" s="74">
        <f>SUM(H3:H5)</f>
        <v>0</v>
      </c>
      <c r="I6" s="74">
        <f>SUM(I3:I5)</f>
        <v>0</v>
      </c>
      <c r="J6" s="2"/>
    </row>
    <row r="7" spans="1:10">
      <c r="A7" s="2"/>
      <c r="B7" s="2"/>
      <c r="C7" s="2"/>
      <c r="D7" s="2"/>
      <c r="E7" s="2"/>
      <c r="F7" s="2"/>
      <c r="G7" s="37"/>
      <c r="H7" s="2"/>
      <c r="I7" s="2"/>
      <c r="J7" s="2"/>
    </row>
  </sheetData>
  <mergeCells count="1">
    <mergeCell ref="A1:C1"/>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zoomScaleNormal="100" zoomScalePageLayoutView="60" workbookViewId="0">
      <selection sqref="A1:C1"/>
    </sheetView>
  </sheetViews>
  <sheetFormatPr defaultRowHeight="15"/>
  <cols>
    <col min="1" max="1" width="3.85546875" customWidth="1"/>
    <col min="2" max="2" width="45.140625" customWidth="1"/>
    <col min="3" max="3" width="7.85546875" customWidth="1"/>
    <col min="4" max="4" width="20.140625" customWidth="1"/>
    <col min="5" max="5" width="8.85546875" customWidth="1"/>
    <col min="6" max="6" width="11.140625" customWidth="1"/>
    <col min="7" max="7" width="8.42578125" customWidth="1"/>
    <col min="8" max="8" width="10.5703125" customWidth="1"/>
    <col min="9" max="9" width="11.42578125" customWidth="1"/>
    <col min="10" max="10" width="18.42578125" customWidth="1"/>
    <col min="11" max="11" width="13.7109375" customWidth="1"/>
  </cols>
  <sheetData>
    <row r="1" spans="1:11">
      <c r="A1" s="166" t="s">
        <v>432</v>
      </c>
      <c r="B1" s="166"/>
      <c r="C1" s="166"/>
      <c r="D1" s="2"/>
      <c r="E1" s="2"/>
      <c r="F1" s="2"/>
      <c r="G1" s="2"/>
      <c r="H1" s="2"/>
      <c r="I1" s="2"/>
      <c r="J1" s="2"/>
    </row>
    <row r="2" spans="1:11" ht="51.75" customHeight="1">
      <c r="A2" s="47" t="s">
        <v>4</v>
      </c>
      <c r="B2" s="47" t="s">
        <v>3</v>
      </c>
      <c r="C2" s="47" t="s">
        <v>0</v>
      </c>
      <c r="D2" s="47" t="s">
        <v>255</v>
      </c>
      <c r="E2" s="47" t="s">
        <v>1</v>
      </c>
      <c r="F2" s="47" t="s">
        <v>2</v>
      </c>
      <c r="G2" s="47" t="s">
        <v>225</v>
      </c>
      <c r="H2" s="50" t="s">
        <v>239</v>
      </c>
      <c r="I2" s="50" t="s">
        <v>224</v>
      </c>
      <c r="J2" s="50" t="s">
        <v>429</v>
      </c>
      <c r="K2" s="51" t="s">
        <v>144</v>
      </c>
    </row>
    <row r="3" spans="1:11">
      <c r="A3" s="47">
        <v>1</v>
      </c>
      <c r="B3" s="33" t="s">
        <v>69</v>
      </c>
      <c r="C3" s="47" t="s">
        <v>17</v>
      </c>
      <c r="D3" s="47">
        <v>50</v>
      </c>
      <c r="E3" s="52"/>
      <c r="F3" s="52">
        <f>D3*E3</f>
        <v>0</v>
      </c>
      <c r="G3" s="72"/>
      <c r="H3" s="52">
        <f>ROUND(F3*G3,2)</f>
        <v>0</v>
      </c>
      <c r="I3" s="52">
        <f>F3+H3</f>
        <v>0</v>
      </c>
      <c r="J3" s="47"/>
      <c r="K3" s="102"/>
    </row>
    <row r="4" spans="1:11">
      <c r="A4" s="47">
        <v>2</v>
      </c>
      <c r="B4" s="33" t="s">
        <v>70</v>
      </c>
      <c r="C4" s="47" t="s">
        <v>17</v>
      </c>
      <c r="D4" s="47">
        <v>30</v>
      </c>
      <c r="E4" s="52"/>
      <c r="F4" s="52">
        <f>D4*E4</f>
        <v>0</v>
      </c>
      <c r="G4" s="72"/>
      <c r="H4" s="52">
        <f>ROUND(F4*G4,2)</f>
        <v>0</v>
      </c>
      <c r="I4" s="52">
        <f>F4+H4</f>
        <v>0</v>
      </c>
      <c r="J4" s="47"/>
      <c r="K4" s="102"/>
    </row>
    <row r="5" spans="1:11" ht="34.5" customHeight="1">
      <c r="A5" s="46">
        <v>3</v>
      </c>
      <c r="B5" s="168" t="s">
        <v>291</v>
      </c>
      <c r="C5" s="169"/>
      <c r="D5" s="169"/>
      <c r="E5" s="169"/>
      <c r="F5" s="169"/>
      <c r="G5" s="169"/>
      <c r="H5" s="169"/>
      <c r="I5" s="169"/>
      <c r="J5" s="169"/>
      <c r="K5" s="170"/>
    </row>
    <row r="6" spans="1:11">
      <c r="A6" s="47" t="s">
        <v>38</v>
      </c>
      <c r="B6" s="33" t="s">
        <v>71</v>
      </c>
      <c r="C6" s="47" t="s">
        <v>7</v>
      </c>
      <c r="D6" s="47">
        <v>45</v>
      </c>
      <c r="E6" s="52"/>
      <c r="F6" s="52">
        <f t="shared" ref="F6:F13" si="0">D6*E6</f>
        <v>0</v>
      </c>
      <c r="G6" s="72"/>
      <c r="H6" s="52">
        <f>ROUND(F6*G6,2)</f>
        <v>0</v>
      </c>
      <c r="I6" s="122">
        <f>F6+H6</f>
        <v>0</v>
      </c>
      <c r="J6" s="47"/>
      <c r="K6" s="102"/>
    </row>
    <row r="7" spans="1:11">
      <c r="A7" s="47">
        <v>4</v>
      </c>
      <c r="B7" s="33" t="s">
        <v>99</v>
      </c>
      <c r="C7" s="47" t="s">
        <v>17</v>
      </c>
      <c r="D7" s="47">
        <v>800</v>
      </c>
      <c r="E7" s="52"/>
      <c r="F7" s="52">
        <f t="shared" si="0"/>
        <v>0</v>
      </c>
      <c r="G7" s="72"/>
      <c r="H7" s="52">
        <f>ROUND(F7*G7,2)</f>
        <v>0</v>
      </c>
      <c r="I7" s="47">
        <f>F7+H7</f>
        <v>0</v>
      </c>
      <c r="J7" s="47"/>
      <c r="K7" s="102"/>
    </row>
    <row r="8" spans="1:11">
      <c r="A8" s="47">
        <v>5</v>
      </c>
      <c r="B8" s="33" t="s">
        <v>72</v>
      </c>
      <c r="C8" s="47" t="s">
        <v>17</v>
      </c>
      <c r="D8" s="47">
        <v>160</v>
      </c>
      <c r="E8" s="52"/>
      <c r="F8" s="52">
        <f t="shared" si="0"/>
        <v>0</v>
      </c>
      <c r="G8" s="72"/>
      <c r="H8" s="52">
        <f t="shared" ref="H8:H13" si="1">ROUND(F8*G8,2)</f>
        <v>0</v>
      </c>
      <c r="I8" s="122">
        <f t="shared" ref="I8:I13" si="2">F8+H8</f>
        <v>0</v>
      </c>
      <c r="J8" s="47"/>
      <c r="K8" s="102"/>
    </row>
    <row r="9" spans="1:11">
      <c r="A9" s="47">
        <v>6</v>
      </c>
      <c r="B9" s="33" t="s">
        <v>73</v>
      </c>
      <c r="C9" s="47" t="s">
        <v>17</v>
      </c>
      <c r="D9" s="47">
        <v>620</v>
      </c>
      <c r="E9" s="52"/>
      <c r="F9" s="52">
        <f t="shared" si="0"/>
        <v>0</v>
      </c>
      <c r="G9" s="72"/>
      <c r="H9" s="52">
        <f t="shared" si="1"/>
        <v>0</v>
      </c>
      <c r="I9" s="47">
        <f t="shared" si="2"/>
        <v>0</v>
      </c>
      <c r="J9" s="47"/>
      <c r="K9" s="102"/>
    </row>
    <row r="10" spans="1:11">
      <c r="A10" s="47">
        <v>7</v>
      </c>
      <c r="B10" s="33" t="s">
        <v>74</v>
      </c>
      <c r="C10" s="47" t="s">
        <v>7</v>
      </c>
      <c r="D10" s="47">
        <v>64</v>
      </c>
      <c r="E10" s="52"/>
      <c r="F10" s="52">
        <f t="shared" si="0"/>
        <v>0</v>
      </c>
      <c r="G10" s="72"/>
      <c r="H10" s="52">
        <f t="shared" si="1"/>
        <v>0</v>
      </c>
      <c r="I10" s="122">
        <f t="shared" si="2"/>
        <v>0</v>
      </c>
      <c r="J10" s="47"/>
      <c r="K10" s="102"/>
    </row>
    <row r="11" spans="1:11" ht="75">
      <c r="A11" s="47">
        <v>8</v>
      </c>
      <c r="B11" s="33" t="s">
        <v>289</v>
      </c>
      <c r="C11" s="47" t="s">
        <v>100</v>
      </c>
      <c r="D11" s="47">
        <v>84</v>
      </c>
      <c r="E11" s="52"/>
      <c r="F11" s="52">
        <f t="shared" si="0"/>
        <v>0</v>
      </c>
      <c r="G11" s="72"/>
      <c r="H11" s="52">
        <f t="shared" si="1"/>
        <v>0</v>
      </c>
      <c r="I11" s="47">
        <f t="shared" si="2"/>
        <v>0</v>
      </c>
      <c r="J11" s="47"/>
      <c r="K11" s="102"/>
    </row>
    <row r="12" spans="1:11" ht="30">
      <c r="A12" s="47">
        <v>9</v>
      </c>
      <c r="B12" s="33" t="s">
        <v>101</v>
      </c>
      <c r="C12" s="47" t="s">
        <v>7</v>
      </c>
      <c r="D12" s="47">
        <v>48</v>
      </c>
      <c r="E12" s="52"/>
      <c r="F12" s="52">
        <f t="shared" si="0"/>
        <v>0</v>
      </c>
      <c r="G12" s="72"/>
      <c r="H12" s="52">
        <f t="shared" si="1"/>
        <v>0</v>
      </c>
      <c r="I12" s="122">
        <f t="shared" si="2"/>
        <v>0</v>
      </c>
      <c r="J12" s="47"/>
      <c r="K12" s="102"/>
    </row>
    <row r="13" spans="1:11">
      <c r="A13" s="47">
        <v>10</v>
      </c>
      <c r="B13" s="33" t="s">
        <v>76</v>
      </c>
      <c r="C13" s="47" t="s">
        <v>17</v>
      </c>
      <c r="D13" s="47">
        <v>280</v>
      </c>
      <c r="E13" s="52"/>
      <c r="F13" s="52">
        <f t="shared" si="0"/>
        <v>0</v>
      </c>
      <c r="G13" s="72"/>
      <c r="H13" s="52">
        <f t="shared" si="1"/>
        <v>0</v>
      </c>
      <c r="I13" s="47">
        <f t="shared" si="2"/>
        <v>0</v>
      </c>
      <c r="J13" s="47"/>
      <c r="K13" s="102"/>
    </row>
    <row r="14" spans="1:11" ht="18.75" customHeight="1">
      <c r="A14" s="46">
        <v>11</v>
      </c>
      <c r="B14" s="168" t="s">
        <v>290</v>
      </c>
      <c r="C14" s="169"/>
      <c r="D14" s="169"/>
      <c r="E14" s="169"/>
      <c r="F14" s="169"/>
      <c r="G14" s="169"/>
      <c r="H14" s="169"/>
      <c r="I14" s="169"/>
      <c r="J14" s="169"/>
      <c r="K14" s="170"/>
    </row>
    <row r="15" spans="1:11">
      <c r="A15" s="162" t="s">
        <v>38</v>
      </c>
      <c r="B15" s="33" t="s">
        <v>186</v>
      </c>
      <c r="C15" s="47" t="s">
        <v>17</v>
      </c>
      <c r="D15" s="47">
        <v>10</v>
      </c>
      <c r="E15" s="52"/>
      <c r="F15" s="52">
        <f t="shared" ref="F15:F28" si="3">D15*E15</f>
        <v>0</v>
      </c>
      <c r="G15" s="72"/>
      <c r="H15" s="52">
        <f>ROUND(F15*G15,2)</f>
        <v>0</v>
      </c>
      <c r="I15" s="47">
        <f>F15+H15</f>
        <v>0</v>
      </c>
      <c r="J15" s="47"/>
      <c r="K15" s="102"/>
    </row>
    <row r="16" spans="1:11">
      <c r="A16" s="162" t="s">
        <v>39</v>
      </c>
      <c r="B16" s="33" t="s">
        <v>187</v>
      </c>
      <c r="C16" s="47" t="s">
        <v>17</v>
      </c>
      <c r="D16" s="47">
        <v>20</v>
      </c>
      <c r="E16" s="52"/>
      <c r="F16" s="52">
        <f t="shared" si="3"/>
        <v>0</v>
      </c>
      <c r="G16" s="72"/>
      <c r="H16" s="52">
        <f t="shared" ref="H16:H28" si="4">ROUND(F16*G16,2)</f>
        <v>0</v>
      </c>
      <c r="I16" s="47">
        <f t="shared" ref="I16:I28" si="5">F16+H16</f>
        <v>0</v>
      </c>
      <c r="J16" s="47"/>
      <c r="K16" s="102"/>
    </row>
    <row r="17" spans="1:11">
      <c r="A17" s="162" t="s">
        <v>40</v>
      </c>
      <c r="B17" s="33" t="s">
        <v>189</v>
      </c>
      <c r="C17" s="47" t="s">
        <v>17</v>
      </c>
      <c r="D17" s="47">
        <v>180</v>
      </c>
      <c r="E17" s="52"/>
      <c r="F17" s="52">
        <f t="shared" si="3"/>
        <v>0</v>
      </c>
      <c r="G17" s="72"/>
      <c r="H17" s="52">
        <f t="shared" si="4"/>
        <v>0</v>
      </c>
      <c r="I17" s="47">
        <f t="shared" si="5"/>
        <v>0</v>
      </c>
      <c r="J17" s="47"/>
      <c r="K17" s="51" t="s">
        <v>165</v>
      </c>
    </row>
    <row r="18" spans="1:11">
      <c r="A18" s="162" t="s">
        <v>41</v>
      </c>
      <c r="B18" s="33" t="s">
        <v>188</v>
      </c>
      <c r="C18" s="47" t="s">
        <v>17</v>
      </c>
      <c r="D18" s="47">
        <v>70</v>
      </c>
      <c r="E18" s="52"/>
      <c r="F18" s="52">
        <f t="shared" si="3"/>
        <v>0</v>
      </c>
      <c r="G18" s="72"/>
      <c r="H18" s="52">
        <f t="shared" si="4"/>
        <v>0</v>
      </c>
      <c r="I18" s="47">
        <f t="shared" si="5"/>
        <v>0</v>
      </c>
      <c r="J18" s="47"/>
      <c r="K18" s="47"/>
    </row>
    <row r="19" spans="1:11">
      <c r="A19" s="163">
        <v>12</v>
      </c>
      <c r="B19" s="33" t="s">
        <v>77</v>
      </c>
      <c r="C19" s="47" t="s">
        <v>17</v>
      </c>
      <c r="D19" s="47">
        <v>240</v>
      </c>
      <c r="E19" s="52"/>
      <c r="F19" s="52">
        <f t="shared" si="3"/>
        <v>0</v>
      </c>
      <c r="G19" s="72"/>
      <c r="H19" s="52">
        <f t="shared" si="4"/>
        <v>0</v>
      </c>
      <c r="I19" s="47">
        <f t="shared" si="5"/>
        <v>0</v>
      </c>
      <c r="J19" s="47"/>
      <c r="K19" s="47"/>
    </row>
    <row r="20" spans="1:11" ht="30">
      <c r="A20" s="163">
        <v>13</v>
      </c>
      <c r="B20" s="33" t="s">
        <v>78</v>
      </c>
      <c r="C20" s="47" t="s">
        <v>17</v>
      </c>
      <c r="D20" s="47">
        <v>400</v>
      </c>
      <c r="E20" s="52"/>
      <c r="F20" s="52">
        <f t="shared" si="3"/>
        <v>0</v>
      </c>
      <c r="G20" s="72"/>
      <c r="H20" s="52">
        <f t="shared" si="4"/>
        <v>0</v>
      </c>
      <c r="I20" s="47">
        <f t="shared" si="5"/>
        <v>0</v>
      </c>
      <c r="J20" s="47"/>
      <c r="K20" s="51" t="s">
        <v>165</v>
      </c>
    </row>
    <row r="21" spans="1:11" ht="30">
      <c r="A21" s="47">
        <v>14</v>
      </c>
      <c r="B21" s="33" t="s">
        <v>105</v>
      </c>
      <c r="C21" s="47" t="s">
        <v>7</v>
      </c>
      <c r="D21" s="47">
        <v>34</v>
      </c>
      <c r="E21" s="52"/>
      <c r="F21" s="52">
        <f t="shared" si="3"/>
        <v>0</v>
      </c>
      <c r="G21" s="72"/>
      <c r="H21" s="52">
        <f t="shared" si="4"/>
        <v>0</v>
      </c>
      <c r="I21" s="47">
        <f t="shared" si="5"/>
        <v>0</v>
      </c>
      <c r="J21" s="47"/>
      <c r="K21" s="102"/>
    </row>
    <row r="22" spans="1:11" ht="30">
      <c r="A22" s="47">
        <v>15</v>
      </c>
      <c r="B22" s="33" t="s">
        <v>148</v>
      </c>
      <c r="C22" s="47" t="s">
        <v>17</v>
      </c>
      <c r="D22" s="47">
        <v>130</v>
      </c>
      <c r="E22" s="52"/>
      <c r="F22" s="52">
        <f t="shared" si="3"/>
        <v>0</v>
      </c>
      <c r="G22" s="72"/>
      <c r="H22" s="52">
        <f t="shared" si="4"/>
        <v>0</v>
      </c>
      <c r="I22" s="47">
        <f t="shared" si="5"/>
        <v>0</v>
      </c>
      <c r="J22" s="47"/>
      <c r="K22" s="102"/>
    </row>
    <row r="23" spans="1:11">
      <c r="A23" s="47">
        <v>16</v>
      </c>
      <c r="B23" s="33" t="s">
        <v>123</v>
      </c>
      <c r="C23" s="47" t="s">
        <v>17</v>
      </c>
      <c r="D23" s="47">
        <v>32</v>
      </c>
      <c r="E23" s="52"/>
      <c r="F23" s="52">
        <f t="shared" si="3"/>
        <v>0</v>
      </c>
      <c r="G23" s="72"/>
      <c r="H23" s="52">
        <f t="shared" si="4"/>
        <v>0</v>
      </c>
      <c r="I23" s="47">
        <f t="shared" si="5"/>
        <v>0</v>
      </c>
      <c r="J23" s="47"/>
      <c r="K23" s="102"/>
    </row>
    <row r="24" spans="1:11">
      <c r="A24" s="47">
        <v>17</v>
      </c>
      <c r="B24" s="33" t="s">
        <v>147</v>
      </c>
      <c r="C24" s="47" t="s">
        <v>17</v>
      </c>
      <c r="D24" s="47">
        <v>3</v>
      </c>
      <c r="E24" s="52"/>
      <c r="F24" s="52">
        <f t="shared" si="3"/>
        <v>0</v>
      </c>
      <c r="G24" s="72"/>
      <c r="H24" s="52">
        <f t="shared" si="4"/>
        <v>0</v>
      </c>
      <c r="I24" s="47">
        <f t="shared" si="5"/>
        <v>0</v>
      </c>
      <c r="J24" s="47"/>
      <c r="K24" s="102"/>
    </row>
    <row r="25" spans="1:11" ht="16.5" customHeight="1">
      <c r="A25" s="47">
        <v>18</v>
      </c>
      <c r="B25" s="33" t="s">
        <v>151</v>
      </c>
      <c r="C25" s="47" t="s">
        <v>460</v>
      </c>
      <c r="D25" s="47">
        <v>5</v>
      </c>
      <c r="E25" s="52"/>
      <c r="F25" s="52">
        <f t="shared" si="3"/>
        <v>0</v>
      </c>
      <c r="G25" s="72"/>
      <c r="H25" s="52">
        <f t="shared" si="4"/>
        <v>0</v>
      </c>
      <c r="I25" s="47">
        <f t="shared" si="5"/>
        <v>0</v>
      </c>
      <c r="J25" s="47"/>
      <c r="K25" s="102"/>
    </row>
    <row r="26" spans="1:11">
      <c r="A26" s="47">
        <v>19</v>
      </c>
      <c r="B26" s="33" t="s">
        <v>204</v>
      </c>
      <c r="C26" s="47" t="s">
        <v>17</v>
      </c>
      <c r="D26" s="47">
        <v>700</v>
      </c>
      <c r="E26" s="52"/>
      <c r="F26" s="52">
        <f t="shared" si="3"/>
        <v>0</v>
      </c>
      <c r="G26" s="72"/>
      <c r="H26" s="52">
        <f t="shared" si="4"/>
        <v>0</v>
      </c>
      <c r="I26" s="47">
        <f t="shared" si="5"/>
        <v>0</v>
      </c>
      <c r="J26" s="47"/>
      <c r="K26" s="102"/>
    </row>
    <row r="27" spans="1:11">
      <c r="A27" s="47">
        <v>20</v>
      </c>
      <c r="B27" s="33" t="s">
        <v>230</v>
      </c>
      <c r="C27" s="47" t="s">
        <v>17</v>
      </c>
      <c r="D27" s="47">
        <v>100</v>
      </c>
      <c r="E27" s="52"/>
      <c r="F27" s="52">
        <f t="shared" si="3"/>
        <v>0</v>
      </c>
      <c r="G27" s="72"/>
      <c r="H27" s="52">
        <f t="shared" si="4"/>
        <v>0</v>
      </c>
      <c r="I27" s="47">
        <f t="shared" si="5"/>
        <v>0</v>
      </c>
      <c r="J27" s="47"/>
      <c r="K27" s="102"/>
    </row>
    <row r="28" spans="1:11">
      <c r="A28" s="47">
        <v>21</v>
      </c>
      <c r="B28" s="33" t="s">
        <v>191</v>
      </c>
      <c r="C28" s="47" t="s">
        <v>17</v>
      </c>
      <c r="D28" s="47">
        <v>2</v>
      </c>
      <c r="E28" s="52"/>
      <c r="F28" s="52">
        <f t="shared" si="3"/>
        <v>0</v>
      </c>
      <c r="G28" s="72"/>
      <c r="H28" s="52">
        <f t="shared" si="4"/>
        <v>0</v>
      </c>
      <c r="I28" s="47">
        <f t="shared" si="5"/>
        <v>0</v>
      </c>
      <c r="J28" s="47"/>
      <c r="K28" s="102"/>
    </row>
    <row r="29" spans="1:11">
      <c r="A29" s="57"/>
      <c r="B29" s="2"/>
      <c r="C29" s="2"/>
      <c r="D29" s="2"/>
      <c r="E29" s="46" t="s">
        <v>226</v>
      </c>
      <c r="F29" s="103">
        <f>SUM(F15:F28,F6:F13,F3:F4)</f>
        <v>0</v>
      </c>
      <c r="G29" s="125"/>
      <c r="H29" s="103">
        <f>SUM(H15:H28,H6:H13,H3:H4)</f>
        <v>0</v>
      </c>
      <c r="I29" s="74">
        <f>SUM(I15:I28,I6:I13,I3:I4)</f>
        <v>0</v>
      </c>
      <c r="J29" s="2"/>
    </row>
    <row r="30" spans="1:11">
      <c r="A30" s="57"/>
      <c r="C30" s="2"/>
      <c r="D30" s="2"/>
      <c r="E30" s="2"/>
      <c r="F30" s="2"/>
      <c r="G30" s="37"/>
      <c r="H30" s="2"/>
      <c r="I30" s="2"/>
      <c r="J30" s="2"/>
    </row>
    <row r="31" spans="1:11">
      <c r="A31" s="9"/>
    </row>
    <row r="32" spans="1:11">
      <c r="A32" s="17"/>
      <c r="B32" s="71" t="s">
        <v>181</v>
      </c>
    </row>
    <row r="33" spans="1:1">
      <c r="A33" s="17"/>
    </row>
    <row r="34" spans="1:1">
      <c r="A34" s="20"/>
    </row>
    <row r="35" spans="1:1">
      <c r="A35" s="27"/>
    </row>
    <row r="36" spans="1:1" ht="84" customHeight="1"/>
  </sheetData>
  <mergeCells count="3">
    <mergeCell ref="A1:C1"/>
    <mergeCell ref="B5:K5"/>
    <mergeCell ref="B14:K14"/>
  </mergeCells>
  <pageMargins left="0.70866141732283472" right="0.70866141732283472" top="0.74803149606299213" bottom="0.74803149606299213" header="0.31496062992125984" footer="0.31496062992125984"/>
  <pageSetup paperSize="9" scale="7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zoomScaleNormal="100" zoomScalePageLayoutView="60" workbookViewId="0">
      <selection activeCell="B3" sqref="B3"/>
    </sheetView>
  </sheetViews>
  <sheetFormatPr defaultRowHeight="15"/>
  <cols>
    <col min="1" max="1" width="3.42578125" customWidth="1"/>
    <col min="2" max="2" width="58.7109375" customWidth="1"/>
    <col min="3" max="3" width="5.140625" customWidth="1"/>
    <col min="4" max="4" width="19.5703125" customWidth="1"/>
    <col min="5" max="5" width="8.5703125" customWidth="1"/>
    <col min="6" max="6" width="10.5703125" customWidth="1"/>
    <col min="7" max="7" width="10.28515625" customWidth="1"/>
    <col min="8" max="8" width="8.7109375" customWidth="1"/>
    <col min="9" max="9" width="10.5703125" customWidth="1"/>
    <col min="10" max="10" width="18.28515625" customWidth="1"/>
  </cols>
  <sheetData>
    <row r="1" spans="1:10" ht="15" customHeight="1">
      <c r="A1" s="166" t="s">
        <v>292</v>
      </c>
      <c r="B1" s="166"/>
      <c r="C1" s="166"/>
      <c r="D1" s="2"/>
      <c r="E1" s="2"/>
      <c r="F1" s="2"/>
      <c r="G1" s="2"/>
      <c r="H1" s="2"/>
      <c r="I1" s="2"/>
    </row>
    <row r="2" spans="1:10" ht="47.25" customHeight="1">
      <c r="A2" s="47" t="s">
        <v>4</v>
      </c>
      <c r="B2" s="47" t="s">
        <v>3</v>
      </c>
      <c r="C2" s="47" t="s">
        <v>0</v>
      </c>
      <c r="D2" s="47" t="s">
        <v>255</v>
      </c>
      <c r="E2" s="47" t="s">
        <v>1</v>
      </c>
      <c r="F2" s="47" t="s">
        <v>2</v>
      </c>
      <c r="G2" s="47" t="s">
        <v>225</v>
      </c>
      <c r="H2" s="50" t="s">
        <v>239</v>
      </c>
      <c r="I2" s="50" t="s">
        <v>224</v>
      </c>
      <c r="J2" s="50" t="s">
        <v>429</v>
      </c>
    </row>
    <row r="3" spans="1:10" ht="168" customHeight="1">
      <c r="A3" s="47">
        <v>1</v>
      </c>
      <c r="B3" s="33" t="s">
        <v>293</v>
      </c>
      <c r="C3" s="47" t="s">
        <v>17</v>
      </c>
      <c r="D3" s="47">
        <v>16</v>
      </c>
      <c r="E3" s="52"/>
      <c r="F3" s="52">
        <f>D3*E3</f>
        <v>0</v>
      </c>
      <c r="G3" s="72"/>
      <c r="H3" s="52">
        <f>F3*G3</f>
        <v>0</v>
      </c>
      <c r="I3" s="52">
        <f>F3+H3</f>
        <v>0</v>
      </c>
      <c r="J3" s="102"/>
    </row>
    <row r="4" spans="1:10">
      <c r="A4" s="2"/>
      <c r="B4" s="2"/>
      <c r="C4" s="2"/>
      <c r="D4" s="2"/>
      <c r="E4" s="46" t="s">
        <v>226</v>
      </c>
      <c r="F4" s="74">
        <f>SUM(F3)</f>
        <v>0</v>
      </c>
      <c r="G4" s="125"/>
      <c r="H4" s="74">
        <f>SUM(H3)</f>
        <v>0</v>
      </c>
      <c r="I4" s="74">
        <f>SUM(I3)</f>
        <v>0</v>
      </c>
    </row>
    <row r="5" spans="1:10">
      <c r="B5" s="18"/>
      <c r="C5" s="18"/>
      <c r="G5" s="10"/>
    </row>
    <row r="7" spans="1:10">
      <c r="B7" s="185" t="s">
        <v>150</v>
      </c>
      <c r="C7" s="185"/>
    </row>
  </sheetData>
  <mergeCells count="2">
    <mergeCell ref="A1:C1"/>
    <mergeCell ref="B7:C7"/>
  </mergeCells>
  <pageMargins left="0.70866141732283472" right="0.70866141732283472" top="0.74803149606299213" bottom="0.74803149606299213" header="0.31496062992125984" footer="0.31496062992125984"/>
  <pageSetup paperSize="9" scale="8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4" sqref="B4"/>
    </sheetView>
  </sheetViews>
  <sheetFormatPr defaultRowHeight="15"/>
  <cols>
    <col min="1" max="1" width="4.28515625" customWidth="1"/>
    <col min="2" max="2" width="39.42578125" customWidth="1"/>
    <col min="3" max="3" width="6.5703125" customWidth="1"/>
    <col min="4" max="4" width="19.7109375" customWidth="1"/>
    <col min="5" max="5" width="8.28515625" customWidth="1"/>
    <col min="6" max="6" width="10.85546875" customWidth="1"/>
    <col min="7" max="7" width="9.7109375" customWidth="1"/>
    <col min="8" max="8" width="8.140625" customWidth="1"/>
    <col min="9" max="9" width="10.5703125" customWidth="1"/>
    <col min="10" max="10" width="18.42578125" customWidth="1"/>
  </cols>
  <sheetData>
    <row r="1" spans="1:10">
      <c r="A1" s="166" t="s">
        <v>295</v>
      </c>
      <c r="B1" s="166"/>
      <c r="C1" s="166"/>
      <c r="D1" s="2"/>
      <c r="E1" s="2"/>
      <c r="F1" s="2"/>
      <c r="G1" s="2"/>
      <c r="H1" s="2"/>
      <c r="I1" s="2"/>
    </row>
    <row r="2" spans="1:10" ht="48.75" customHeight="1">
      <c r="A2" s="47" t="s">
        <v>4</v>
      </c>
      <c r="B2" s="47" t="s">
        <v>3</v>
      </c>
      <c r="C2" s="47" t="s">
        <v>0</v>
      </c>
      <c r="D2" s="47" t="s">
        <v>255</v>
      </c>
      <c r="E2" s="47" t="s">
        <v>1</v>
      </c>
      <c r="F2" s="47" t="s">
        <v>2</v>
      </c>
      <c r="G2" s="47" t="s">
        <v>225</v>
      </c>
      <c r="H2" s="50" t="s">
        <v>239</v>
      </c>
      <c r="I2" s="50" t="s">
        <v>224</v>
      </c>
      <c r="J2" s="50" t="s">
        <v>429</v>
      </c>
    </row>
    <row r="3" spans="1:10" ht="90">
      <c r="A3" s="47">
        <v>1</v>
      </c>
      <c r="B3" s="33" t="s">
        <v>294</v>
      </c>
      <c r="C3" s="47" t="s">
        <v>17</v>
      </c>
      <c r="D3" s="47">
        <v>2</v>
      </c>
      <c r="E3" s="52"/>
      <c r="F3" s="52">
        <f>D3*E3</f>
        <v>0</v>
      </c>
      <c r="G3" s="72"/>
      <c r="H3" s="52">
        <f>ROUND(F3*G3,2)</f>
        <v>0</v>
      </c>
      <c r="I3" s="52">
        <f>F3+H3</f>
        <v>0</v>
      </c>
      <c r="J3" s="102"/>
    </row>
    <row r="4" spans="1:10" ht="30">
      <c r="A4" s="47">
        <v>2</v>
      </c>
      <c r="B4" s="33" t="s">
        <v>80</v>
      </c>
      <c r="C4" s="47" t="s">
        <v>17</v>
      </c>
      <c r="D4" s="47">
        <v>3</v>
      </c>
      <c r="E4" s="52"/>
      <c r="F4" s="52">
        <f>D4*E4</f>
        <v>0</v>
      </c>
      <c r="G4" s="72"/>
      <c r="H4" s="52">
        <f>ROUND(F4*G4,2)</f>
        <v>0</v>
      </c>
      <c r="I4" s="52">
        <f>F4+H4</f>
        <v>0</v>
      </c>
      <c r="J4" s="102"/>
    </row>
    <row r="5" spans="1:10">
      <c r="A5" s="2"/>
      <c r="B5" s="2"/>
      <c r="C5" s="2"/>
      <c r="D5" s="2"/>
      <c r="E5" s="46" t="s">
        <v>226</v>
      </c>
      <c r="F5" s="74">
        <f>SUM(F3:F4)</f>
        <v>0</v>
      </c>
      <c r="G5" s="125"/>
      <c r="H5" s="74">
        <f>SUM(H3:H4)</f>
        <v>0</v>
      </c>
      <c r="I5" s="126">
        <f>SUM(I3:I4)</f>
        <v>0</v>
      </c>
    </row>
    <row r="6" spans="1:10">
      <c r="A6" s="2"/>
      <c r="B6" s="2"/>
      <c r="C6" s="2"/>
      <c r="D6" s="2"/>
      <c r="E6" s="2"/>
      <c r="F6" s="2"/>
      <c r="G6" s="37"/>
      <c r="H6" s="2"/>
      <c r="I6" s="2"/>
    </row>
  </sheetData>
  <mergeCells count="1">
    <mergeCell ref="A1:C1"/>
  </mergeCells>
  <pageMargins left="0.70866141732283472" right="0.70866141732283472" top="0.74803149606299213" bottom="0.74803149606299213" header="0.31496062992125984" footer="0.31496062992125984"/>
  <pageSetup paperSize="9" scale="9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4.140625" customWidth="1"/>
    <col min="2" max="2" width="48.5703125" customWidth="1"/>
    <col min="4" max="4" width="20.28515625" customWidth="1"/>
    <col min="5" max="5" width="10.28515625" customWidth="1"/>
    <col min="6" max="6" width="13.28515625" customWidth="1"/>
    <col min="7" max="7" width="9.42578125" customWidth="1"/>
    <col min="8" max="8" width="9.140625" customWidth="1"/>
    <col min="9" max="9" width="11.42578125" customWidth="1"/>
    <col min="10" max="10" width="19.5703125" customWidth="1"/>
  </cols>
  <sheetData>
    <row r="1" spans="1:10">
      <c r="A1" s="186" t="s">
        <v>299</v>
      </c>
      <c r="B1" s="186"/>
      <c r="C1" s="186"/>
      <c r="D1" s="1"/>
      <c r="E1" s="1"/>
      <c r="F1" s="1"/>
      <c r="G1" s="40"/>
    </row>
    <row r="2" spans="1:10" ht="45.75" customHeight="1">
      <c r="A2" s="31" t="s">
        <v>4</v>
      </c>
      <c r="B2" s="47" t="s">
        <v>3</v>
      </c>
      <c r="C2" s="47" t="s">
        <v>0</v>
      </c>
      <c r="D2" s="47" t="s">
        <v>255</v>
      </c>
      <c r="E2" s="47" t="s">
        <v>1</v>
      </c>
      <c r="F2" s="47" t="s">
        <v>2</v>
      </c>
      <c r="G2" s="47" t="s">
        <v>225</v>
      </c>
      <c r="H2" s="50" t="s">
        <v>239</v>
      </c>
      <c r="I2" s="50" t="s">
        <v>224</v>
      </c>
      <c r="J2" s="50" t="s">
        <v>429</v>
      </c>
    </row>
    <row r="3" spans="1:10" ht="46.5" customHeight="1">
      <c r="A3" s="31">
        <v>1</v>
      </c>
      <c r="B3" s="33" t="s">
        <v>296</v>
      </c>
      <c r="C3" s="31" t="s">
        <v>297</v>
      </c>
      <c r="D3" s="31">
        <v>250</v>
      </c>
      <c r="E3" s="62"/>
      <c r="F3" s="62">
        <f>D3*E3</f>
        <v>0</v>
      </c>
      <c r="G3" s="75"/>
      <c r="H3" s="62">
        <f>ROUND(F3*G3,2)</f>
        <v>0</v>
      </c>
      <c r="I3" s="62">
        <f>F3+H3</f>
        <v>0</v>
      </c>
      <c r="J3" s="102"/>
    </row>
    <row r="4" spans="1:10" ht="96" customHeight="1">
      <c r="A4" s="31">
        <v>2</v>
      </c>
      <c r="B4" s="33" t="s">
        <v>298</v>
      </c>
      <c r="C4" s="31" t="s">
        <v>297</v>
      </c>
      <c r="D4" s="31">
        <v>110</v>
      </c>
      <c r="E4" s="62"/>
      <c r="F4" s="62">
        <f>D4*E4</f>
        <v>0</v>
      </c>
      <c r="G4" s="75"/>
      <c r="H4" s="62">
        <f>ROUND(F4*G4,2)</f>
        <v>0</v>
      </c>
      <c r="I4" s="62">
        <f>F4+H4</f>
        <v>0</v>
      </c>
      <c r="J4" s="102"/>
    </row>
    <row r="5" spans="1:10">
      <c r="E5" s="44" t="s">
        <v>226</v>
      </c>
      <c r="F5" s="127">
        <f>SUM(F3:F4)</f>
        <v>0</v>
      </c>
      <c r="G5" s="128"/>
      <c r="H5" s="127">
        <f>SUM(H3:H4)</f>
        <v>0</v>
      </c>
      <c r="I5" s="127">
        <f>SUM(I3:I4)</f>
        <v>0</v>
      </c>
    </row>
    <row r="6" spans="1:10">
      <c r="G6" s="10"/>
    </row>
  </sheetData>
  <mergeCells count="1">
    <mergeCell ref="A1:C1"/>
  </mergeCells>
  <pageMargins left="0.70866141732283472" right="0.70866141732283472" top="0.74803149606299213" bottom="0.74803149606299213" header="0.31496062992125984" footer="0.31496062992125984"/>
  <pageSetup paperSize="9" scale="8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3.42578125" customWidth="1"/>
    <col min="2" max="2" width="59.5703125" customWidth="1"/>
    <col min="3" max="3" width="14.28515625" customWidth="1"/>
    <col min="4" max="4" width="19.28515625" customWidth="1"/>
    <col min="5" max="5" width="11.7109375" customWidth="1"/>
    <col min="6" max="6" width="10.85546875" customWidth="1"/>
    <col min="7" max="7" width="11.140625" customWidth="1"/>
    <col min="8" max="8" width="7.42578125" customWidth="1"/>
    <col min="9" max="9" width="11.28515625" customWidth="1"/>
    <col min="10" max="10" width="18.28515625" customWidth="1"/>
  </cols>
  <sheetData>
    <row r="1" spans="1:10">
      <c r="A1" s="186" t="s">
        <v>302</v>
      </c>
      <c r="B1" s="186"/>
      <c r="C1" s="186"/>
    </row>
    <row r="2" spans="1:10" ht="43.5" customHeight="1">
      <c r="A2" s="31" t="s">
        <v>4</v>
      </c>
      <c r="B2" s="31" t="s">
        <v>3</v>
      </c>
      <c r="C2" s="31" t="s">
        <v>0</v>
      </c>
      <c r="D2" s="47" t="s">
        <v>255</v>
      </c>
      <c r="E2" s="47" t="s">
        <v>1</v>
      </c>
      <c r="F2" s="47" t="s">
        <v>2</v>
      </c>
      <c r="G2" s="47" t="s">
        <v>225</v>
      </c>
      <c r="H2" s="50" t="s">
        <v>239</v>
      </c>
      <c r="I2" s="50" t="s">
        <v>224</v>
      </c>
      <c r="J2" s="50" t="s">
        <v>429</v>
      </c>
    </row>
    <row r="3" spans="1:10" ht="31.5" customHeight="1">
      <c r="A3" s="31">
        <v>1</v>
      </c>
      <c r="B3" s="33" t="s">
        <v>300</v>
      </c>
      <c r="C3" s="31" t="s">
        <v>17</v>
      </c>
      <c r="D3" s="31">
        <v>12</v>
      </c>
      <c r="E3" s="62"/>
      <c r="F3" s="62">
        <f>D3*E3</f>
        <v>0</v>
      </c>
      <c r="G3" s="75"/>
      <c r="H3" s="62">
        <f>ROUND(F3*G3,2)</f>
        <v>0</v>
      </c>
      <c r="I3" s="62">
        <f>H3+F3</f>
        <v>0</v>
      </c>
      <c r="J3" s="102"/>
    </row>
    <row r="4" spans="1:10" ht="60" customHeight="1">
      <c r="A4" s="31">
        <v>2</v>
      </c>
      <c r="B4" s="33" t="s">
        <v>301</v>
      </c>
      <c r="C4" s="31" t="s">
        <v>149</v>
      </c>
      <c r="D4" s="31">
        <v>2</v>
      </c>
      <c r="E4" s="62"/>
      <c r="F4" s="62">
        <f>D4*E4</f>
        <v>0</v>
      </c>
      <c r="G4" s="75"/>
      <c r="H4" s="62">
        <f>ROUND(F4*G4,2)</f>
        <v>0</v>
      </c>
      <c r="I4" s="62">
        <f>H4+F4</f>
        <v>0</v>
      </c>
      <c r="J4" s="102"/>
    </row>
    <row r="5" spans="1:10">
      <c r="E5" s="44" t="s">
        <v>226</v>
      </c>
      <c r="F5" s="127">
        <f>SUM(F3:F4)</f>
        <v>0</v>
      </c>
      <c r="G5" s="128"/>
      <c r="H5" s="127">
        <f>SUM(H3:H4)</f>
        <v>0</v>
      </c>
      <c r="I5" s="127">
        <f>I3+I4</f>
        <v>0</v>
      </c>
    </row>
    <row r="6" spans="1:10">
      <c r="G6" s="10"/>
    </row>
  </sheetData>
  <mergeCells count="1">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
  <sheetViews>
    <sheetView zoomScaleNormal="100" zoomScalePageLayoutView="50" workbookViewId="0">
      <selection activeCell="B8" sqref="B8:C8"/>
    </sheetView>
  </sheetViews>
  <sheetFormatPr defaultRowHeight="15"/>
  <cols>
    <col min="1" max="1" width="3.28515625" customWidth="1"/>
    <col min="2" max="2" width="83.7109375" customWidth="1"/>
    <col min="3" max="3" width="10.7109375" customWidth="1"/>
    <col min="4" max="4" width="6.28515625" customWidth="1"/>
    <col min="5" max="5" width="20" customWidth="1"/>
    <col min="6" max="6" width="10.42578125" customWidth="1"/>
    <col min="7" max="7" width="12.42578125" customWidth="1"/>
    <col min="8" max="8" width="10" style="39" customWidth="1"/>
    <col min="9" max="9" width="10.85546875" customWidth="1"/>
    <col min="10" max="10" width="11.140625" customWidth="1"/>
    <col min="11" max="11" width="18.42578125" customWidth="1"/>
  </cols>
  <sheetData>
    <row r="1" spans="1:11">
      <c r="A1" s="166" t="s">
        <v>461</v>
      </c>
      <c r="B1" s="166"/>
      <c r="C1" s="166"/>
      <c r="D1" s="133"/>
      <c r="E1" s="2"/>
      <c r="F1" s="2"/>
      <c r="G1" s="2"/>
      <c r="H1" s="68"/>
      <c r="I1" s="2"/>
      <c r="J1" s="2"/>
      <c r="K1" s="2"/>
    </row>
    <row r="2" spans="1:11" ht="43.5" customHeight="1">
      <c r="A2" s="47" t="s">
        <v>4</v>
      </c>
      <c r="B2" s="47" t="s">
        <v>3</v>
      </c>
      <c r="C2" s="28" t="s">
        <v>194</v>
      </c>
      <c r="D2" s="47" t="s">
        <v>0</v>
      </c>
      <c r="E2" s="47" t="s">
        <v>255</v>
      </c>
      <c r="F2" s="47" t="s">
        <v>1</v>
      </c>
      <c r="G2" s="47" t="s">
        <v>2</v>
      </c>
      <c r="H2" s="47" t="s">
        <v>225</v>
      </c>
      <c r="I2" s="50" t="s">
        <v>239</v>
      </c>
      <c r="J2" s="50" t="s">
        <v>224</v>
      </c>
      <c r="K2" s="50" t="s">
        <v>429</v>
      </c>
    </row>
    <row r="3" spans="1:11" ht="77.25" customHeight="1">
      <c r="A3" s="47">
        <v>1</v>
      </c>
      <c r="B3" s="33" t="s">
        <v>303</v>
      </c>
      <c r="C3" s="47" t="s">
        <v>304</v>
      </c>
      <c r="D3" s="47" t="s">
        <v>17</v>
      </c>
      <c r="E3" s="47">
        <v>90</v>
      </c>
      <c r="F3" s="47"/>
      <c r="G3" s="62">
        <f>E3*F3</f>
        <v>0</v>
      </c>
      <c r="H3" s="53"/>
      <c r="I3" s="62">
        <f>ROUND(G3*H3,2)</f>
        <v>0</v>
      </c>
      <c r="J3" s="62">
        <f>G3+I3</f>
        <v>0</v>
      </c>
      <c r="K3" s="129"/>
    </row>
    <row r="4" spans="1:11" ht="48.75" customHeight="1">
      <c r="A4" s="47">
        <v>2</v>
      </c>
      <c r="B4" s="33" t="s">
        <v>305</v>
      </c>
      <c r="C4" s="47" t="s">
        <v>306</v>
      </c>
      <c r="D4" s="47" t="s">
        <v>17</v>
      </c>
      <c r="E4" s="47">
        <v>20</v>
      </c>
      <c r="F4" s="52"/>
      <c r="G4" s="62">
        <f>E4*F4</f>
        <v>0</v>
      </c>
      <c r="H4" s="53"/>
      <c r="I4" s="62">
        <f>ROUND(G4*H4,2)</f>
        <v>0</v>
      </c>
      <c r="J4" s="62">
        <f>G4+I4</f>
        <v>0</v>
      </c>
      <c r="K4" s="45"/>
    </row>
    <row r="5" spans="1:11" ht="15.75" customHeight="1">
      <c r="F5" s="44" t="s">
        <v>226</v>
      </c>
      <c r="G5" s="127">
        <f>SUM(G3:G4)</f>
        <v>0</v>
      </c>
      <c r="H5" s="131"/>
      <c r="I5" s="127">
        <f>SUM(I3:I4)</f>
        <v>0</v>
      </c>
      <c r="J5" s="127">
        <f>SUM(J3:J4)</f>
        <v>0</v>
      </c>
    </row>
    <row r="6" spans="1:11">
      <c r="H6" s="132"/>
      <c r="I6" s="101"/>
      <c r="J6" s="101"/>
    </row>
    <row r="7" spans="1:11">
      <c r="I7" s="101"/>
      <c r="J7" s="101"/>
    </row>
    <row r="8" spans="1:11">
      <c r="B8" s="187" t="s">
        <v>462</v>
      </c>
      <c r="C8" s="187"/>
    </row>
    <row r="10" spans="1:11">
      <c r="B10" s="130"/>
    </row>
  </sheetData>
  <mergeCells count="2">
    <mergeCell ref="A1:C1"/>
    <mergeCell ref="B8:C8"/>
  </mergeCells>
  <pageMargins left="0.70866141732283472" right="0.70866141732283472" top="0.74803149606299213" bottom="0.74803149606299213" header="0.31496062992125984" footer="0.31496062992125984"/>
  <pageSetup paperSize="9" scale="66"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zoomScaleNormal="100" zoomScalePageLayoutView="60" workbookViewId="0">
      <selection activeCell="B6" sqref="B6"/>
    </sheetView>
  </sheetViews>
  <sheetFormatPr defaultRowHeight="15"/>
  <cols>
    <col min="1" max="1" width="4.42578125" customWidth="1"/>
    <col min="2" max="2" width="68" customWidth="1"/>
    <col min="3" max="3" width="15.85546875" customWidth="1"/>
    <col min="4" max="4" width="6.85546875" customWidth="1"/>
    <col min="5" max="5" width="19.5703125" customWidth="1"/>
    <col min="6" max="6" width="10" customWidth="1"/>
    <col min="7" max="7" width="11.5703125" customWidth="1"/>
    <col min="8" max="8" width="9.28515625" style="39" customWidth="1"/>
    <col min="9" max="9" width="10.28515625" customWidth="1"/>
    <col min="10" max="10" width="12.140625" customWidth="1"/>
    <col min="11" max="11" width="18.140625" customWidth="1"/>
    <col min="12" max="12" width="14" customWidth="1"/>
  </cols>
  <sheetData>
    <row r="1" spans="1:12">
      <c r="A1" s="186" t="s">
        <v>313</v>
      </c>
      <c r="B1" s="186"/>
      <c r="C1" s="186"/>
      <c r="D1" s="186"/>
      <c r="E1" s="1"/>
      <c r="F1" s="1"/>
      <c r="G1" s="1"/>
    </row>
    <row r="2" spans="1:12" ht="51" customHeight="1">
      <c r="A2" s="47" t="s">
        <v>4</v>
      </c>
      <c r="B2" s="47" t="s">
        <v>3</v>
      </c>
      <c r="C2" s="47" t="s">
        <v>163</v>
      </c>
      <c r="D2" s="47" t="s">
        <v>0</v>
      </c>
      <c r="E2" s="47" t="s">
        <v>255</v>
      </c>
      <c r="F2" s="47" t="s">
        <v>1</v>
      </c>
      <c r="G2" s="47" t="s">
        <v>2</v>
      </c>
      <c r="H2" s="47" t="s">
        <v>225</v>
      </c>
      <c r="I2" s="50" t="s">
        <v>239</v>
      </c>
      <c r="J2" s="50" t="s">
        <v>224</v>
      </c>
      <c r="K2" s="50" t="s">
        <v>429</v>
      </c>
      <c r="L2" s="51" t="s">
        <v>144</v>
      </c>
    </row>
    <row r="3" spans="1:12" ht="47.25" customHeight="1">
      <c r="A3" s="47">
        <v>1</v>
      </c>
      <c r="B3" s="33" t="s">
        <v>307</v>
      </c>
      <c r="C3" s="47" t="s">
        <v>199</v>
      </c>
      <c r="D3" s="47" t="s">
        <v>17</v>
      </c>
      <c r="E3" s="47">
        <v>70</v>
      </c>
      <c r="F3" s="52"/>
      <c r="G3" s="52">
        <f>E3*F3</f>
        <v>0</v>
      </c>
      <c r="H3" s="53"/>
      <c r="I3" s="52">
        <f>ROUND(G3*H3,2)</f>
        <v>0</v>
      </c>
      <c r="J3" s="62">
        <f>G3+I3</f>
        <v>0</v>
      </c>
      <c r="K3" s="45"/>
      <c r="L3" s="51" t="s">
        <v>165</v>
      </c>
    </row>
    <row r="4" spans="1:12" ht="47.25" customHeight="1">
      <c r="A4" s="47">
        <v>2</v>
      </c>
      <c r="B4" s="33" t="s">
        <v>219</v>
      </c>
      <c r="C4" s="47" t="s">
        <v>200</v>
      </c>
      <c r="D4" s="47" t="s">
        <v>17</v>
      </c>
      <c r="E4" s="47">
        <v>70</v>
      </c>
      <c r="F4" s="52"/>
      <c r="G4" s="52">
        <f>E4*F4</f>
        <v>0</v>
      </c>
      <c r="H4" s="53"/>
      <c r="I4" s="52">
        <f>ROUND(G4*H4,2)</f>
        <v>0</v>
      </c>
      <c r="J4" s="62">
        <f>G4+I4</f>
        <v>0</v>
      </c>
      <c r="K4" s="45"/>
      <c r="L4" s="50"/>
    </row>
    <row r="5" spans="1:12" ht="31.5" customHeight="1">
      <c r="A5" s="47">
        <v>3</v>
      </c>
      <c r="B5" s="33" t="s">
        <v>308</v>
      </c>
      <c r="C5" s="47" t="s">
        <v>309</v>
      </c>
      <c r="D5" s="47" t="s">
        <v>17</v>
      </c>
      <c r="E5" s="47">
        <v>2</v>
      </c>
      <c r="F5" s="52"/>
      <c r="G5" s="52">
        <f>E5*F5</f>
        <v>0</v>
      </c>
      <c r="H5" s="53"/>
      <c r="I5" s="52">
        <f>ROUND(G5*H5,2)</f>
        <v>0</v>
      </c>
      <c r="J5" s="62">
        <f>G5+I5</f>
        <v>0</v>
      </c>
      <c r="K5" s="45"/>
      <c r="L5" s="50"/>
    </row>
    <row r="6" spans="1:12" ht="60" customHeight="1">
      <c r="A6" s="47" t="s">
        <v>310</v>
      </c>
      <c r="B6" s="33" t="s">
        <v>311</v>
      </c>
      <c r="C6" s="47" t="s">
        <v>312</v>
      </c>
      <c r="D6" s="47" t="s">
        <v>17</v>
      </c>
      <c r="E6" s="47">
        <v>5</v>
      </c>
      <c r="F6" s="52"/>
      <c r="G6" s="52">
        <f>E6*F6</f>
        <v>0</v>
      </c>
      <c r="H6" s="53"/>
      <c r="I6" s="52">
        <f>ROUND(G6*H6,2)</f>
        <v>0</v>
      </c>
      <c r="J6" s="62">
        <f>G6+I6</f>
        <v>0</v>
      </c>
      <c r="K6" s="45"/>
      <c r="L6" s="50"/>
    </row>
    <row r="7" spans="1:12" ht="15.75" customHeight="1">
      <c r="A7" s="60"/>
      <c r="B7" s="37"/>
      <c r="C7" s="35"/>
      <c r="D7" s="35"/>
      <c r="E7" s="35"/>
      <c r="F7" s="46" t="s">
        <v>226</v>
      </c>
      <c r="G7" s="74">
        <f>SUM(G3:G6)</f>
        <v>0</v>
      </c>
      <c r="H7" s="115"/>
      <c r="I7" s="134">
        <f>SUM(I3:I6)</f>
        <v>0</v>
      </c>
      <c r="J7" s="134">
        <f>SUM(J3:J6)</f>
        <v>0</v>
      </c>
      <c r="K7" s="2"/>
      <c r="L7" s="2"/>
    </row>
    <row r="8" spans="1:12">
      <c r="A8" s="36"/>
      <c r="B8" s="37"/>
      <c r="C8" s="35"/>
      <c r="D8" s="29"/>
      <c r="E8" s="35"/>
      <c r="F8" s="29"/>
      <c r="G8" s="29"/>
      <c r="H8" s="14"/>
      <c r="J8" s="14"/>
    </row>
    <row r="9" spans="1:12">
      <c r="A9" s="36"/>
      <c r="B9" s="187" t="s">
        <v>462</v>
      </c>
      <c r="C9" s="187"/>
      <c r="D9" s="187"/>
      <c r="E9" s="35"/>
      <c r="F9" s="29"/>
      <c r="G9" s="29"/>
      <c r="H9" s="14"/>
      <c r="J9" s="14"/>
    </row>
    <row r="10" spans="1:12">
      <c r="A10" s="22"/>
      <c r="J10" s="39"/>
    </row>
    <row r="11" spans="1:12">
      <c r="B11" s="66" t="s">
        <v>181</v>
      </c>
    </row>
    <row r="12" spans="1:12">
      <c r="B12" s="188" t="s">
        <v>463</v>
      </c>
      <c r="C12" s="188"/>
      <c r="D12" s="188"/>
      <c r="E12" s="188"/>
      <c r="F12" s="188"/>
      <c r="G12" s="188"/>
      <c r="H12" s="188"/>
      <c r="I12" s="188"/>
      <c r="J12" s="188"/>
      <c r="K12" s="188"/>
      <c r="L12" s="188"/>
    </row>
    <row r="13" spans="1:12">
      <c r="B13" s="188"/>
      <c r="C13" s="188"/>
      <c r="D13" s="188"/>
      <c r="E13" s="188"/>
      <c r="F13" s="188"/>
      <c r="G13" s="188"/>
      <c r="H13" s="188"/>
      <c r="I13" s="188"/>
      <c r="J13" s="188"/>
      <c r="K13" s="188"/>
      <c r="L13" s="188"/>
    </row>
    <row r="15" spans="1:12">
      <c r="B15" s="18"/>
      <c r="C15" s="18"/>
      <c r="D15" s="18"/>
      <c r="E15" s="18"/>
      <c r="F15" s="18"/>
      <c r="G15" s="18"/>
      <c r="H15" s="18"/>
    </row>
  </sheetData>
  <mergeCells count="3">
    <mergeCell ref="A1:D1"/>
    <mergeCell ref="B9:D9"/>
    <mergeCell ref="B12:L13"/>
  </mergeCells>
  <pageMargins left="0.70866141732283472" right="0.70866141732283472" top="0.74803149606299213" bottom="0.74803149606299213" header="0.31496062992125984" footer="0.31496062992125984"/>
  <pageSetup paperSize="9" scale="6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
  <sheetViews>
    <sheetView zoomScaleNormal="100" zoomScalePageLayoutView="60" workbookViewId="0">
      <selection activeCell="M36" sqref="M36"/>
    </sheetView>
  </sheetViews>
  <sheetFormatPr defaultRowHeight="15"/>
  <cols>
    <col min="1" max="1" width="3.7109375" customWidth="1"/>
    <col min="2" max="2" width="36.5703125" customWidth="1"/>
    <col min="3" max="3" width="4.85546875" customWidth="1"/>
    <col min="4" max="4" width="20" customWidth="1"/>
    <col min="5" max="5" width="9" customWidth="1"/>
    <col min="6" max="6" width="11" customWidth="1"/>
    <col min="7" max="7" width="9.5703125" customWidth="1"/>
    <col min="8" max="8" width="8.28515625" customWidth="1"/>
    <col min="9" max="9" width="10.7109375" customWidth="1"/>
    <col min="10" max="10" width="18.7109375" customWidth="1"/>
  </cols>
  <sheetData>
    <row r="1" spans="1:10" ht="15" customHeight="1">
      <c r="A1" s="166" t="s">
        <v>316</v>
      </c>
      <c r="B1" s="166"/>
      <c r="C1" s="166"/>
      <c r="D1" s="166"/>
      <c r="E1" s="2"/>
      <c r="F1" s="2"/>
      <c r="G1" s="2"/>
      <c r="H1" s="2"/>
      <c r="I1" s="2"/>
    </row>
    <row r="2" spans="1:10" ht="49.5" customHeight="1">
      <c r="A2" s="47" t="s">
        <v>4</v>
      </c>
      <c r="B2" s="47" t="s">
        <v>3</v>
      </c>
      <c r="C2" s="47" t="s">
        <v>0</v>
      </c>
      <c r="D2" s="47" t="s">
        <v>255</v>
      </c>
      <c r="E2" s="47" t="s">
        <v>1</v>
      </c>
      <c r="F2" s="47" t="s">
        <v>2</v>
      </c>
      <c r="G2" s="47" t="s">
        <v>225</v>
      </c>
      <c r="H2" s="50" t="s">
        <v>239</v>
      </c>
      <c r="I2" s="50" t="s">
        <v>224</v>
      </c>
      <c r="J2" s="50" t="s">
        <v>429</v>
      </c>
    </row>
    <row r="3" spans="1:10" ht="33.75" customHeight="1">
      <c r="A3" s="47">
        <v>1</v>
      </c>
      <c r="B3" s="33" t="s">
        <v>314</v>
      </c>
      <c r="C3" s="47" t="s">
        <v>315</v>
      </c>
      <c r="D3" s="47">
        <v>40</v>
      </c>
      <c r="E3" s="52"/>
      <c r="F3" s="52">
        <f>D3*E3</f>
        <v>0</v>
      </c>
      <c r="G3" s="72"/>
      <c r="H3" s="52">
        <f>ROUND(F3*G3,2)</f>
        <v>0</v>
      </c>
      <c r="I3" s="52">
        <f>F3+H3</f>
        <v>0</v>
      </c>
      <c r="J3" s="102"/>
    </row>
    <row r="4" spans="1:10">
      <c r="A4" s="2"/>
      <c r="B4" s="2"/>
      <c r="C4" s="2"/>
      <c r="D4" s="2"/>
      <c r="E4" s="46" t="s">
        <v>226</v>
      </c>
      <c r="F4" s="74">
        <f>SUM(F3)</f>
        <v>0</v>
      </c>
      <c r="G4" s="125"/>
      <c r="H4" s="74">
        <f>SUM(H3)</f>
        <v>0</v>
      </c>
      <c r="I4" s="74">
        <f>SUM(I3)</f>
        <v>0</v>
      </c>
    </row>
    <row r="5" spans="1:10">
      <c r="A5" s="2"/>
      <c r="B5" s="2"/>
      <c r="C5" s="2"/>
      <c r="D5" s="2"/>
      <c r="E5" s="2"/>
      <c r="F5" s="2"/>
      <c r="G5" s="37"/>
      <c r="H5" s="2"/>
      <c r="I5" s="2"/>
    </row>
  </sheetData>
  <mergeCells count="1">
    <mergeCell ref="A1:D1"/>
  </mergeCells>
  <pageMargins left="0.70866141732283472" right="0.70866141732283472" top="0.74803149606299213" bottom="0.74803149606299213" header="0.31496062992125984" footer="0.31496062992125984"/>
  <pageSetup paperSize="9"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zoomScaleNormal="100" zoomScalePageLayoutView="60" workbookViewId="0">
      <selection activeCell="B3" sqref="B3"/>
    </sheetView>
  </sheetViews>
  <sheetFormatPr defaultRowHeight="15"/>
  <cols>
    <col min="1" max="1" width="4.28515625" customWidth="1"/>
    <col min="2" max="2" width="76.28515625" customWidth="1"/>
    <col min="3" max="3" width="6.140625" customWidth="1"/>
    <col min="4" max="4" width="20.140625" customWidth="1"/>
    <col min="5" max="5" width="11.42578125" customWidth="1"/>
    <col min="6" max="6" width="11" customWidth="1"/>
    <col min="7" max="7" width="9.42578125" customWidth="1"/>
    <col min="8" max="8" width="8.5703125" customWidth="1"/>
    <col min="9" max="9" width="13.7109375" customWidth="1"/>
    <col min="10" max="10" width="18.42578125" style="38" customWidth="1"/>
    <col min="11" max="11" width="13.7109375" customWidth="1"/>
  </cols>
  <sheetData>
    <row r="1" spans="1:11">
      <c r="A1" s="178" t="s">
        <v>173</v>
      </c>
      <c r="B1" s="178"/>
      <c r="C1" s="178"/>
      <c r="D1" s="2"/>
      <c r="E1" s="2"/>
      <c r="F1" s="2"/>
      <c r="G1" s="2"/>
      <c r="H1" s="98"/>
      <c r="I1" s="2"/>
      <c r="J1" s="64"/>
      <c r="K1" s="2"/>
    </row>
    <row r="2" spans="1:11" ht="42" customHeight="1">
      <c r="A2" s="47" t="s">
        <v>4</v>
      </c>
      <c r="B2" s="47" t="s">
        <v>3</v>
      </c>
      <c r="C2" s="47" t="s">
        <v>0</v>
      </c>
      <c r="D2" s="47" t="s">
        <v>255</v>
      </c>
      <c r="E2" s="47" t="s">
        <v>1</v>
      </c>
      <c r="F2" s="47" t="s">
        <v>2</v>
      </c>
      <c r="G2" s="50" t="s">
        <v>225</v>
      </c>
      <c r="H2" s="50" t="s">
        <v>239</v>
      </c>
      <c r="I2" s="47" t="s">
        <v>224</v>
      </c>
      <c r="J2" s="50" t="s">
        <v>429</v>
      </c>
      <c r="K2" s="51" t="s">
        <v>144</v>
      </c>
    </row>
    <row r="3" spans="1:11" ht="47.25" customHeight="1">
      <c r="A3" s="47">
        <v>1</v>
      </c>
      <c r="B3" s="33" t="s">
        <v>240</v>
      </c>
      <c r="C3" s="47" t="s">
        <v>17</v>
      </c>
      <c r="D3" s="65">
        <v>21500</v>
      </c>
      <c r="E3" s="52"/>
      <c r="F3" s="52">
        <f>D3*E3</f>
        <v>0</v>
      </c>
      <c r="G3" s="53"/>
      <c r="H3" s="56">
        <f>ROUND(F3*G3,2)</f>
        <v>0</v>
      </c>
      <c r="I3" s="52">
        <f>F3+H3</f>
        <v>0</v>
      </c>
      <c r="J3" s="105"/>
      <c r="K3" s="51" t="s">
        <v>201</v>
      </c>
    </row>
    <row r="4" spans="1:11" ht="67.5" customHeight="1">
      <c r="A4" s="47">
        <v>2</v>
      </c>
      <c r="B4" s="33" t="s">
        <v>241</v>
      </c>
      <c r="C4" s="47" t="s">
        <v>17</v>
      </c>
      <c r="D4" s="47">
        <v>3500</v>
      </c>
      <c r="E4" s="52"/>
      <c r="F4" s="52">
        <f>D4*E4</f>
        <v>0</v>
      </c>
      <c r="G4" s="53"/>
      <c r="H4" s="56">
        <f>ROUND(F4*G4,2)</f>
        <v>0</v>
      </c>
      <c r="I4" s="52">
        <f>F4+H4</f>
        <v>0</v>
      </c>
      <c r="J4" s="105"/>
      <c r="K4" s="51" t="s">
        <v>201</v>
      </c>
    </row>
    <row r="5" spans="1:11">
      <c r="A5" s="60"/>
      <c r="B5" s="37"/>
      <c r="C5" s="35"/>
      <c r="D5" s="60"/>
      <c r="E5" s="46" t="s">
        <v>226</v>
      </c>
      <c r="F5" s="74">
        <f>SUM(F3:F4)</f>
        <v>0</v>
      </c>
      <c r="G5" s="115"/>
      <c r="H5" s="74">
        <f>SUM(H3:H4)</f>
        <v>0</v>
      </c>
      <c r="I5" s="74">
        <f>SUM(I3:I4)</f>
        <v>0</v>
      </c>
      <c r="J5" s="67"/>
      <c r="K5" s="57"/>
    </row>
    <row r="6" spans="1:11">
      <c r="A6" s="37"/>
      <c r="B6" s="37"/>
      <c r="C6" s="37"/>
      <c r="D6" s="37"/>
      <c r="E6" s="37"/>
      <c r="F6" s="37"/>
      <c r="G6" s="37"/>
      <c r="H6" s="37"/>
      <c r="I6" s="37"/>
      <c r="J6" s="64"/>
      <c r="K6" s="2"/>
    </row>
    <row r="7" spans="1:11" ht="15" customHeight="1">
      <c r="A7" s="37"/>
      <c r="B7" s="175" t="s">
        <v>459</v>
      </c>
      <c r="C7" s="175"/>
      <c r="D7" s="175"/>
      <c r="E7" s="175"/>
      <c r="F7" s="175"/>
      <c r="G7" s="175"/>
      <c r="H7" s="175"/>
      <c r="I7" s="175"/>
      <c r="J7" s="64"/>
      <c r="K7" s="2"/>
    </row>
    <row r="8" spans="1:11">
      <c r="A8" s="37"/>
      <c r="B8" s="175"/>
      <c r="C8" s="175"/>
      <c r="D8" s="175"/>
      <c r="E8" s="175"/>
      <c r="F8" s="175"/>
      <c r="G8" s="175"/>
      <c r="H8" s="175"/>
      <c r="I8" s="175"/>
      <c r="J8" s="64"/>
      <c r="K8" s="2"/>
    </row>
    <row r="9" spans="1:11">
      <c r="A9" s="37"/>
      <c r="B9" s="175"/>
      <c r="C9" s="175"/>
      <c r="D9" s="175"/>
      <c r="E9" s="175"/>
      <c r="F9" s="175"/>
      <c r="G9" s="175"/>
      <c r="H9" s="175"/>
      <c r="I9" s="175"/>
      <c r="J9" s="64"/>
      <c r="K9" s="2"/>
    </row>
    <row r="10" spans="1:11" ht="7.5" customHeight="1">
      <c r="A10" s="37"/>
      <c r="B10" s="175"/>
      <c r="C10" s="175"/>
      <c r="D10" s="175"/>
      <c r="E10" s="175"/>
      <c r="F10" s="175"/>
      <c r="G10" s="175"/>
      <c r="H10" s="175"/>
      <c r="I10" s="175"/>
      <c r="J10" s="64"/>
      <c r="K10" s="2"/>
    </row>
    <row r="11" spans="1:11" ht="5.25" hidden="1" customHeight="1">
      <c r="A11" s="37"/>
      <c r="B11" s="175"/>
      <c r="C11" s="175"/>
      <c r="D11" s="175"/>
      <c r="E11" s="175"/>
      <c r="F11" s="175"/>
      <c r="G11" s="175"/>
      <c r="H11" s="175"/>
      <c r="I11" s="175"/>
      <c r="J11" s="64"/>
      <c r="K11" s="2"/>
    </row>
    <row r="12" spans="1:11" ht="15" hidden="1" customHeight="1">
      <c r="A12" s="37"/>
      <c r="B12" s="175"/>
      <c r="C12" s="175"/>
      <c r="D12" s="175"/>
      <c r="E12" s="175"/>
      <c r="F12" s="175"/>
      <c r="G12" s="175"/>
      <c r="H12" s="175"/>
      <c r="I12" s="175"/>
      <c r="J12" s="64"/>
      <c r="K12" s="2"/>
    </row>
    <row r="13" spans="1:11">
      <c r="A13" s="2"/>
      <c r="B13" s="2"/>
      <c r="C13" s="2"/>
      <c r="D13" s="2"/>
      <c r="E13" s="2"/>
      <c r="F13" s="2"/>
      <c r="G13" s="2"/>
      <c r="H13" s="98"/>
      <c r="I13" s="2"/>
      <c r="J13" s="64"/>
      <c r="K13" s="2"/>
    </row>
    <row r="14" spans="1:11">
      <c r="A14" s="2"/>
      <c r="B14" s="66" t="s">
        <v>181</v>
      </c>
      <c r="C14" s="2"/>
      <c r="D14" s="2"/>
      <c r="E14" s="2"/>
      <c r="F14" s="2"/>
      <c r="G14" s="2"/>
      <c r="H14" s="98"/>
      <c r="I14" s="2"/>
      <c r="J14" s="64"/>
      <c r="K14" s="2"/>
    </row>
    <row r="15" spans="1:11">
      <c r="A15" s="2"/>
      <c r="B15" s="2"/>
      <c r="C15" s="2"/>
      <c r="D15" s="2"/>
      <c r="E15" s="2"/>
      <c r="F15" s="2"/>
      <c r="G15" s="2"/>
      <c r="H15" s="98"/>
      <c r="I15" s="2"/>
      <c r="J15" s="64"/>
      <c r="K15" s="2"/>
    </row>
  </sheetData>
  <mergeCells count="2">
    <mergeCell ref="A1:C1"/>
    <mergeCell ref="B7:I12"/>
  </mergeCells>
  <pageMargins left="0.70866141732283472" right="0.70866141732283472" top="0.74803149606299213" bottom="0.74803149606299213" header="0.31496062992125984" footer="0.31496062992125984"/>
  <pageSetup paperSize="9" scale="68"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
  <sheetViews>
    <sheetView zoomScaleNormal="100" zoomScalePageLayoutView="60" workbookViewId="0">
      <selection activeCell="B11" sqref="B11:K13"/>
    </sheetView>
  </sheetViews>
  <sheetFormatPr defaultRowHeight="15"/>
  <cols>
    <col min="1" max="1" width="3.85546875" customWidth="1"/>
    <col min="2" max="2" width="48.5703125" customWidth="1"/>
    <col min="3" max="3" width="5.42578125" customWidth="1"/>
    <col min="4" max="4" width="20.28515625" customWidth="1"/>
    <col min="5" max="5" width="8.42578125" customWidth="1"/>
    <col min="6" max="6" width="11.140625" customWidth="1"/>
    <col min="7" max="7" width="9.140625" customWidth="1"/>
    <col min="8" max="8" width="8.28515625" customWidth="1"/>
    <col min="9" max="9" width="10.85546875" customWidth="1"/>
    <col min="10" max="10" width="19" customWidth="1"/>
    <col min="11" max="11" width="14" customWidth="1"/>
  </cols>
  <sheetData>
    <row r="1" spans="1:12" ht="15" customHeight="1">
      <c r="A1" s="166" t="s">
        <v>320</v>
      </c>
      <c r="B1" s="166"/>
      <c r="C1" s="166"/>
      <c r="D1" s="2"/>
      <c r="E1" s="2"/>
      <c r="F1" s="2"/>
      <c r="G1" s="2"/>
      <c r="H1" s="2"/>
      <c r="I1" s="2"/>
      <c r="J1" s="2"/>
    </row>
    <row r="2" spans="1:12" ht="51" customHeight="1">
      <c r="A2" s="47" t="s">
        <v>4</v>
      </c>
      <c r="B2" s="47" t="s">
        <v>3</v>
      </c>
      <c r="C2" s="47" t="s">
        <v>0</v>
      </c>
      <c r="D2" s="47" t="s">
        <v>255</v>
      </c>
      <c r="E2" s="47" t="s">
        <v>1</v>
      </c>
      <c r="F2" s="47" t="s">
        <v>2</v>
      </c>
      <c r="G2" s="47" t="s">
        <v>225</v>
      </c>
      <c r="H2" s="50" t="s">
        <v>239</v>
      </c>
      <c r="I2" s="50" t="s">
        <v>224</v>
      </c>
      <c r="J2" s="50" t="s">
        <v>429</v>
      </c>
      <c r="K2" s="51" t="s">
        <v>144</v>
      </c>
    </row>
    <row r="3" spans="1:12" ht="138.75" customHeight="1">
      <c r="A3" s="47">
        <v>1</v>
      </c>
      <c r="B3" s="33" t="s">
        <v>317</v>
      </c>
      <c r="C3" s="47" t="s">
        <v>135</v>
      </c>
      <c r="D3" s="47">
        <v>20</v>
      </c>
      <c r="E3" s="52"/>
      <c r="F3" s="52">
        <f>D3*E3</f>
        <v>0</v>
      </c>
      <c r="G3" s="53"/>
      <c r="H3" s="52">
        <f>ROUND(F3*G3,2)</f>
        <v>0</v>
      </c>
      <c r="I3" s="62">
        <f>H3+F3</f>
        <v>0</v>
      </c>
      <c r="J3" s="45"/>
      <c r="K3" s="51" t="s">
        <v>165</v>
      </c>
    </row>
    <row r="4" spans="1:12" ht="60" customHeight="1">
      <c r="A4" s="47">
        <v>2</v>
      </c>
      <c r="B4" s="33" t="s">
        <v>318</v>
      </c>
      <c r="C4" s="47" t="s">
        <v>135</v>
      </c>
      <c r="D4" s="47">
        <v>2</v>
      </c>
      <c r="E4" s="52"/>
      <c r="F4" s="52">
        <f>D4*E4</f>
        <v>0</v>
      </c>
      <c r="G4" s="53"/>
      <c r="H4" s="52">
        <f>ROUND(F4*G4,2)</f>
        <v>0</v>
      </c>
      <c r="I4" s="62">
        <f>H4+F4</f>
        <v>0</v>
      </c>
      <c r="J4" s="45"/>
      <c r="K4" s="50"/>
    </row>
    <row r="5" spans="1:12" ht="43.5" customHeight="1">
      <c r="A5" s="47">
        <v>3</v>
      </c>
      <c r="B5" s="33" t="s">
        <v>319</v>
      </c>
      <c r="C5" s="47" t="s">
        <v>17</v>
      </c>
      <c r="D5" s="47">
        <v>2</v>
      </c>
      <c r="E5" s="52"/>
      <c r="F5" s="52">
        <f>D5*E5</f>
        <v>0</v>
      </c>
      <c r="G5" s="72"/>
      <c r="H5" s="52">
        <f>ROUND(F5*G5,2)</f>
        <v>0</v>
      </c>
      <c r="I5" s="62">
        <f>H5+F5</f>
        <v>0</v>
      </c>
      <c r="J5" s="45"/>
      <c r="K5" s="135"/>
    </row>
    <row r="6" spans="1:12">
      <c r="A6" s="2"/>
      <c r="B6" s="2"/>
      <c r="C6" s="2"/>
      <c r="D6" s="2"/>
      <c r="E6" s="46" t="s">
        <v>226</v>
      </c>
      <c r="F6" s="74">
        <f>SUM(F3:F5)</f>
        <v>0</v>
      </c>
      <c r="G6" s="125"/>
      <c r="H6" s="74">
        <f>SUM(H3:H5)</f>
        <v>0</v>
      </c>
      <c r="I6" s="74">
        <f>SUM(I3:I5)</f>
        <v>0</v>
      </c>
      <c r="J6" s="2"/>
    </row>
    <row r="7" spans="1:12">
      <c r="A7" s="2"/>
      <c r="D7" s="2"/>
      <c r="E7" s="2"/>
      <c r="F7" s="2"/>
      <c r="G7" s="37"/>
      <c r="H7" s="2"/>
      <c r="I7" s="2"/>
      <c r="J7" s="2"/>
    </row>
    <row r="8" spans="1:12">
      <c r="A8" s="2"/>
      <c r="B8" s="2"/>
      <c r="C8" s="2"/>
      <c r="D8" s="2"/>
      <c r="E8" s="2"/>
      <c r="F8" s="2"/>
      <c r="G8" s="2"/>
      <c r="H8" s="2"/>
      <c r="I8" s="2"/>
      <c r="J8" s="2"/>
    </row>
    <row r="9" spans="1:12" ht="15" customHeight="1">
      <c r="A9" s="2"/>
      <c r="B9" s="180" t="s">
        <v>181</v>
      </c>
      <c r="C9" s="180"/>
      <c r="H9" s="2"/>
      <c r="I9" s="2"/>
      <c r="J9" s="2"/>
    </row>
    <row r="11" spans="1:12" ht="15" customHeight="1">
      <c r="B11" s="188" t="s">
        <v>463</v>
      </c>
      <c r="C11" s="188"/>
      <c r="D11" s="188"/>
      <c r="E11" s="188"/>
      <c r="F11" s="188"/>
      <c r="G11" s="188"/>
      <c r="H11" s="188"/>
      <c r="I11" s="188"/>
      <c r="J11" s="188"/>
      <c r="K11" s="188"/>
      <c r="L11" s="165"/>
    </row>
    <row r="12" spans="1:12">
      <c r="B12" s="188"/>
      <c r="C12" s="188"/>
      <c r="D12" s="188"/>
      <c r="E12" s="188"/>
      <c r="F12" s="188"/>
      <c r="G12" s="188"/>
      <c r="H12" s="188"/>
      <c r="I12" s="188"/>
      <c r="J12" s="188"/>
      <c r="K12" s="188"/>
      <c r="L12" s="165"/>
    </row>
    <row r="13" spans="1:12">
      <c r="B13" s="188"/>
      <c r="C13" s="188"/>
      <c r="D13" s="188"/>
      <c r="E13" s="188"/>
      <c r="F13" s="188"/>
      <c r="G13" s="188"/>
      <c r="H13" s="188"/>
      <c r="I13" s="188"/>
      <c r="J13" s="188"/>
      <c r="K13" s="188"/>
    </row>
  </sheetData>
  <mergeCells count="3">
    <mergeCell ref="A1:C1"/>
    <mergeCell ref="B9:C9"/>
    <mergeCell ref="B11:K13"/>
  </mergeCells>
  <pageMargins left="0.70866141732283472" right="0.70866141732283472" top="0.74803149606299213" bottom="0.74803149606299213" header="0.31496062992125984" footer="0.31496062992125984"/>
  <pageSetup paperSize="9" scale="82"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
  <sheetViews>
    <sheetView zoomScaleNormal="100" zoomScalePageLayoutView="60" workbookViewId="0">
      <selection activeCell="B3" sqref="B3:K3"/>
    </sheetView>
  </sheetViews>
  <sheetFormatPr defaultRowHeight="15"/>
  <cols>
    <col min="1" max="1" width="3.5703125" customWidth="1"/>
    <col min="2" max="2" width="81.140625" customWidth="1"/>
    <col min="3" max="3" width="6.7109375" customWidth="1"/>
    <col min="4" max="4" width="20.140625" customWidth="1"/>
    <col min="5" max="5" width="9" customWidth="1"/>
    <col min="6" max="6" width="11.42578125" customWidth="1"/>
    <col min="7" max="7" width="9.85546875" style="39" customWidth="1"/>
    <col min="8" max="8" width="10.5703125" customWidth="1"/>
    <col min="9" max="9" width="11.28515625" customWidth="1"/>
    <col min="10" max="10" width="18.42578125" customWidth="1"/>
    <col min="11" max="11" width="16.140625" customWidth="1"/>
  </cols>
  <sheetData>
    <row r="1" spans="1:11">
      <c r="A1" s="166" t="s">
        <v>321</v>
      </c>
      <c r="B1" s="166"/>
      <c r="C1" s="166"/>
      <c r="D1" s="2"/>
      <c r="E1" s="2"/>
      <c r="F1" s="2"/>
      <c r="G1" s="68"/>
      <c r="H1" s="2"/>
      <c r="I1" s="2"/>
      <c r="J1" s="2"/>
    </row>
    <row r="2" spans="1:11" ht="51" customHeight="1">
      <c r="A2" s="47" t="s">
        <v>4</v>
      </c>
      <c r="B2" s="47" t="s">
        <v>3</v>
      </c>
      <c r="C2" s="47" t="s">
        <v>0</v>
      </c>
      <c r="D2" s="47" t="s">
        <v>255</v>
      </c>
      <c r="E2" s="47" t="s">
        <v>1</v>
      </c>
      <c r="F2" s="47" t="s">
        <v>2</v>
      </c>
      <c r="G2" s="47" t="s">
        <v>225</v>
      </c>
      <c r="H2" s="50" t="s">
        <v>239</v>
      </c>
      <c r="I2" s="50" t="s">
        <v>224</v>
      </c>
      <c r="J2" s="50" t="s">
        <v>429</v>
      </c>
      <c r="K2" s="77" t="s">
        <v>144</v>
      </c>
    </row>
    <row r="3" spans="1:11" ht="75" customHeight="1">
      <c r="A3" s="46">
        <v>1</v>
      </c>
      <c r="B3" s="168" t="s">
        <v>328</v>
      </c>
      <c r="C3" s="169"/>
      <c r="D3" s="169"/>
      <c r="E3" s="169"/>
      <c r="F3" s="169"/>
      <c r="G3" s="169"/>
      <c r="H3" s="169"/>
      <c r="I3" s="169"/>
      <c r="J3" s="169"/>
      <c r="K3" s="170"/>
    </row>
    <row r="4" spans="1:11">
      <c r="A4" s="47" t="s">
        <v>38</v>
      </c>
      <c r="B4" s="33" t="s">
        <v>81</v>
      </c>
      <c r="C4" s="47" t="s">
        <v>17</v>
      </c>
      <c r="D4" s="47">
        <v>5</v>
      </c>
      <c r="E4" s="52"/>
      <c r="F4" s="52">
        <f>D4*E4</f>
        <v>0</v>
      </c>
      <c r="G4" s="53"/>
      <c r="H4" s="52">
        <f>ROUND(F4*G4,2)</f>
        <v>0</v>
      </c>
      <c r="I4" s="81">
        <f>F4+H4</f>
        <v>0</v>
      </c>
      <c r="J4" s="47"/>
      <c r="K4" s="135"/>
    </row>
    <row r="5" spans="1:11">
      <c r="A5" s="47" t="s">
        <v>39</v>
      </c>
      <c r="B5" s="33" t="s">
        <v>82</v>
      </c>
      <c r="C5" s="47" t="s">
        <v>17</v>
      </c>
      <c r="D5" s="47">
        <v>20</v>
      </c>
      <c r="E5" s="52"/>
      <c r="F5" s="52">
        <f>D5*E5</f>
        <v>0</v>
      </c>
      <c r="G5" s="53"/>
      <c r="H5" s="52">
        <f t="shared" ref="H5:H12" si="0">ROUND(F5*G5,2)</f>
        <v>0</v>
      </c>
      <c r="I5" s="81">
        <f t="shared" ref="I5:I12" si="1">F5+H5</f>
        <v>0</v>
      </c>
      <c r="J5" s="47"/>
      <c r="K5" s="77" t="s">
        <v>165</v>
      </c>
    </row>
    <row r="6" spans="1:11">
      <c r="A6" s="47" t="s">
        <v>40</v>
      </c>
      <c r="B6" s="33" t="s">
        <v>83</v>
      </c>
      <c r="C6" s="47" t="s">
        <v>17</v>
      </c>
      <c r="D6" s="47">
        <v>30</v>
      </c>
      <c r="E6" s="52"/>
      <c r="F6" s="52">
        <f>D6*E6</f>
        <v>0</v>
      </c>
      <c r="G6" s="53"/>
      <c r="H6" s="52">
        <f t="shared" si="0"/>
        <v>0</v>
      </c>
      <c r="I6" s="81">
        <f t="shared" si="1"/>
        <v>0</v>
      </c>
      <c r="J6" s="45"/>
      <c r="K6" s="135"/>
    </row>
    <row r="7" spans="1:11" ht="46.5" customHeight="1">
      <c r="A7" s="47">
        <v>2</v>
      </c>
      <c r="B7" s="33" t="s">
        <v>322</v>
      </c>
      <c r="C7" s="47" t="s">
        <v>17</v>
      </c>
      <c r="D7" s="47">
        <v>10</v>
      </c>
      <c r="E7" s="52"/>
      <c r="F7" s="52">
        <f t="shared" ref="F7:F12" si="2">D7*E7</f>
        <v>0</v>
      </c>
      <c r="G7" s="53"/>
      <c r="H7" s="52">
        <f t="shared" si="0"/>
        <v>0</v>
      </c>
      <c r="I7" s="81">
        <f t="shared" si="1"/>
        <v>0</v>
      </c>
      <c r="J7" s="45"/>
      <c r="K7" s="135"/>
    </row>
    <row r="8" spans="1:11" ht="44.25" customHeight="1">
      <c r="A8" s="47">
        <v>3</v>
      </c>
      <c r="B8" s="33" t="s">
        <v>323</v>
      </c>
      <c r="C8" s="47" t="s">
        <v>17</v>
      </c>
      <c r="D8" s="47">
        <v>10</v>
      </c>
      <c r="E8" s="52"/>
      <c r="F8" s="52">
        <f t="shared" si="2"/>
        <v>0</v>
      </c>
      <c r="G8" s="53"/>
      <c r="H8" s="52">
        <f t="shared" si="0"/>
        <v>0</v>
      </c>
      <c r="I8" s="81">
        <f t="shared" si="1"/>
        <v>0</v>
      </c>
      <c r="J8" s="45"/>
      <c r="K8" s="135"/>
    </row>
    <row r="9" spans="1:11" ht="45.75" customHeight="1">
      <c r="A9" s="47">
        <v>4</v>
      </c>
      <c r="B9" s="33" t="s">
        <v>324</v>
      </c>
      <c r="C9" s="47" t="s">
        <v>17</v>
      </c>
      <c r="D9" s="47">
        <v>50</v>
      </c>
      <c r="E9" s="52"/>
      <c r="F9" s="52">
        <f t="shared" si="2"/>
        <v>0</v>
      </c>
      <c r="G9" s="53"/>
      <c r="H9" s="52">
        <f t="shared" si="0"/>
        <v>0</v>
      </c>
      <c r="I9" s="81">
        <f t="shared" si="1"/>
        <v>0</v>
      </c>
      <c r="J9" s="45"/>
      <c r="K9" s="135"/>
    </row>
    <row r="10" spans="1:11" ht="45" customHeight="1">
      <c r="A10" s="47">
        <v>5</v>
      </c>
      <c r="B10" s="33" t="s">
        <v>325</v>
      </c>
      <c r="C10" s="47" t="s">
        <v>17</v>
      </c>
      <c r="D10" s="47">
        <v>200</v>
      </c>
      <c r="E10" s="52"/>
      <c r="F10" s="52">
        <f t="shared" si="2"/>
        <v>0</v>
      </c>
      <c r="G10" s="53"/>
      <c r="H10" s="52">
        <f t="shared" si="0"/>
        <v>0</v>
      </c>
      <c r="I10" s="81">
        <f t="shared" si="1"/>
        <v>0</v>
      </c>
      <c r="J10" s="45"/>
      <c r="K10" s="77" t="s">
        <v>165</v>
      </c>
    </row>
    <row r="11" spans="1:11" ht="45" customHeight="1">
      <c r="A11" s="47">
        <v>6</v>
      </c>
      <c r="B11" s="33" t="s">
        <v>326</v>
      </c>
      <c r="C11" s="47" t="s">
        <v>17</v>
      </c>
      <c r="D11" s="47">
        <v>100</v>
      </c>
      <c r="E11" s="52"/>
      <c r="F11" s="52">
        <f t="shared" si="2"/>
        <v>0</v>
      </c>
      <c r="G11" s="53"/>
      <c r="H11" s="52">
        <f t="shared" si="0"/>
        <v>0</v>
      </c>
      <c r="I11" s="81">
        <f t="shared" si="1"/>
        <v>0</v>
      </c>
      <c r="J11" s="45"/>
      <c r="K11" s="77" t="s">
        <v>165</v>
      </c>
    </row>
    <row r="12" spans="1:11">
      <c r="A12" s="47">
        <v>7</v>
      </c>
      <c r="B12" s="33" t="s">
        <v>327</v>
      </c>
      <c r="C12" s="47" t="s">
        <v>17</v>
      </c>
      <c r="D12" s="47">
        <v>10</v>
      </c>
      <c r="E12" s="52"/>
      <c r="F12" s="52">
        <f t="shared" si="2"/>
        <v>0</v>
      </c>
      <c r="G12" s="53"/>
      <c r="H12" s="52">
        <f t="shared" si="0"/>
        <v>0</v>
      </c>
      <c r="I12" s="81">
        <f t="shared" si="1"/>
        <v>0</v>
      </c>
      <c r="J12" s="45"/>
      <c r="K12" s="135"/>
    </row>
    <row r="13" spans="1:11">
      <c r="A13" s="2"/>
      <c r="B13" s="2"/>
      <c r="C13" s="2"/>
      <c r="D13" s="2"/>
      <c r="E13" s="88" t="s">
        <v>226</v>
      </c>
      <c r="F13" s="74">
        <f>SUM(F4:F12)</f>
        <v>0</v>
      </c>
      <c r="G13" s="115"/>
      <c r="H13" s="74">
        <f>SUM(H4:H12)</f>
        <v>0</v>
      </c>
      <c r="I13" s="74">
        <f>SUM(I4:I12)</f>
        <v>0</v>
      </c>
      <c r="J13" s="2"/>
    </row>
    <row r="14" spans="1:11">
      <c r="A14" s="2"/>
      <c r="B14" s="2"/>
      <c r="C14" s="2"/>
      <c r="D14" s="2"/>
      <c r="E14" s="2"/>
      <c r="F14" s="2"/>
      <c r="G14" s="69"/>
      <c r="H14" s="2"/>
      <c r="I14" s="2"/>
      <c r="J14" s="2"/>
    </row>
    <row r="15" spans="1:11">
      <c r="A15" s="2"/>
      <c r="B15" s="71" t="s">
        <v>181</v>
      </c>
      <c r="C15" s="2"/>
      <c r="D15" s="2"/>
      <c r="E15" s="2"/>
      <c r="F15" s="2"/>
      <c r="G15" s="68"/>
      <c r="H15" s="2"/>
      <c r="I15" s="2"/>
      <c r="J15" s="2"/>
    </row>
    <row r="16" spans="1:11">
      <c r="A16" s="2"/>
      <c r="B16" s="2"/>
      <c r="C16" s="2"/>
      <c r="D16" s="2"/>
      <c r="E16" s="2"/>
      <c r="F16" s="2"/>
      <c r="G16" s="68"/>
      <c r="H16" s="2"/>
      <c r="I16" s="2"/>
      <c r="J16" s="2"/>
    </row>
    <row r="17" spans="1:12" ht="15" customHeight="1">
      <c r="A17" s="2"/>
      <c r="B17" s="188" t="s">
        <v>463</v>
      </c>
      <c r="C17" s="188"/>
      <c r="D17" s="188"/>
      <c r="E17" s="188"/>
      <c r="F17" s="188"/>
      <c r="G17" s="188"/>
      <c r="H17" s="188"/>
      <c r="I17" s="188"/>
      <c r="J17" s="188"/>
      <c r="K17" s="188"/>
      <c r="L17" s="188"/>
    </row>
    <row r="18" spans="1:12">
      <c r="A18" s="2"/>
      <c r="B18" s="188"/>
      <c r="C18" s="188"/>
      <c r="D18" s="188"/>
      <c r="E18" s="188"/>
      <c r="F18" s="188"/>
      <c r="G18" s="188"/>
      <c r="H18" s="188"/>
      <c r="I18" s="188"/>
      <c r="J18" s="188"/>
      <c r="K18" s="188"/>
      <c r="L18" s="188"/>
    </row>
  </sheetData>
  <mergeCells count="3">
    <mergeCell ref="A1:C1"/>
    <mergeCell ref="B3:K3"/>
    <mergeCell ref="B17:L18"/>
  </mergeCells>
  <pageMargins left="0.70866141732283472" right="0.70866141732283472" top="0.74803149606299213" bottom="0.74803149606299213" header="0.31496062992125984" footer="0.31496062992125984"/>
  <pageSetup paperSize="9" scale="6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zoomScaleNormal="100" zoomScalePageLayoutView="60" workbookViewId="0">
      <selection activeCell="B3" sqref="B3"/>
    </sheetView>
  </sheetViews>
  <sheetFormatPr defaultRowHeight="15"/>
  <cols>
    <col min="1" max="1" width="3.7109375" customWidth="1"/>
    <col min="2" max="2" width="46.42578125" customWidth="1"/>
    <col min="3" max="3" width="5.42578125" customWidth="1"/>
    <col min="4" max="4" width="20.140625" customWidth="1"/>
    <col min="5" max="5" width="8.28515625" customWidth="1"/>
    <col min="6" max="6" width="11.5703125" customWidth="1"/>
    <col min="7" max="7" width="9.7109375" style="39" customWidth="1"/>
    <col min="8" max="8" width="9.28515625" customWidth="1"/>
    <col min="9" max="9" width="11.28515625" customWidth="1"/>
    <col min="10" max="10" width="19.28515625" customWidth="1"/>
    <col min="11" max="11" width="14.140625" customWidth="1"/>
  </cols>
  <sheetData>
    <row r="1" spans="1:11" ht="15" customHeight="1">
      <c r="A1" s="166" t="s">
        <v>433</v>
      </c>
      <c r="B1" s="166"/>
      <c r="C1" s="166"/>
      <c r="D1" s="166"/>
      <c r="E1" s="2"/>
      <c r="F1" s="2"/>
      <c r="G1" s="68"/>
      <c r="H1" s="2"/>
      <c r="I1" s="2"/>
      <c r="J1" s="2"/>
    </row>
    <row r="2" spans="1:11" ht="52.5" customHeight="1">
      <c r="A2" s="47" t="s">
        <v>4</v>
      </c>
      <c r="B2" s="47" t="s">
        <v>3</v>
      </c>
      <c r="C2" s="47" t="s">
        <v>0</v>
      </c>
      <c r="D2" s="47" t="s">
        <v>255</v>
      </c>
      <c r="E2" s="47" t="s">
        <v>1</v>
      </c>
      <c r="F2" s="47" t="s">
        <v>2</v>
      </c>
      <c r="G2" s="47" t="s">
        <v>225</v>
      </c>
      <c r="H2" s="50" t="s">
        <v>239</v>
      </c>
      <c r="I2" s="50" t="s">
        <v>224</v>
      </c>
      <c r="J2" s="50" t="s">
        <v>429</v>
      </c>
      <c r="K2" s="51" t="s">
        <v>144</v>
      </c>
    </row>
    <row r="3" spans="1:11" ht="60">
      <c r="A3" s="47">
        <v>1</v>
      </c>
      <c r="B3" s="33" t="s">
        <v>329</v>
      </c>
      <c r="C3" s="47" t="s">
        <v>17</v>
      </c>
      <c r="D3" s="47">
        <v>300</v>
      </c>
      <c r="E3" s="52"/>
      <c r="F3" s="52">
        <f>D3*E3</f>
        <v>0</v>
      </c>
      <c r="G3" s="53"/>
      <c r="H3" s="52">
        <f>ROUND(F3*G3,2)</f>
        <v>0</v>
      </c>
      <c r="I3" s="52">
        <f>F3+H3</f>
        <v>0</v>
      </c>
      <c r="J3" s="30"/>
      <c r="K3" s="135"/>
    </row>
    <row r="4" spans="1:11" ht="60">
      <c r="A4" s="47">
        <v>2</v>
      </c>
      <c r="B4" s="33" t="s">
        <v>330</v>
      </c>
      <c r="C4" s="47" t="s">
        <v>17</v>
      </c>
      <c r="D4" s="47">
        <v>300</v>
      </c>
      <c r="E4" s="52"/>
      <c r="F4" s="52">
        <f t="shared" ref="F4:F17" si="0">D4*E4</f>
        <v>0</v>
      </c>
      <c r="G4" s="53"/>
      <c r="H4" s="52">
        <f t="shared" ref="H4:H17" si="1">ROUND(F4*G4,2)</f>
        <v>0</v>
      </c>
      <c r="I4" s="52">
        <f t="shared" ref="I4:I17" si="2">F4+H4</f>
        <v>0</v>
      </c>
      <c r="J4" s="30"/>
      <c r="K4" s="135"/>
    </row>
    <row r="5" spans="1:11" ht="45">
      <c r="A5" s="47">
        <v>3</v>
      </c>
      <c r="B5" s="33" t="s">
        <v>331</v>
      </c>
      <c r="C5" s="47" t="s">
        <v>17</v>
      </c>
      <c r="D5" s="47">
        <v>2450</v>
      </c>
      <c r="E5" s="52"/>
      <c r="F5" s="52">
        <f t="shared" si="0"/>
        <v>0</v>
      </c>
      <c r="G5" s="53"/>
      <c r="H5" s="52">
        <f t="shared" si="1"/>
        <v>0</v>
      </c>
      <c r="I5" s="52">
        <f t="shared" si="2"/>
        <v>0</v>
      </c>
      <c r="J5" s="30"/>
      <c r="K5" s="135"/>
    </row>
    <row r="6" spans="1:11">
      <c r="A6" s="47">
        <v>4</v>
      </c>
      <c r="B6" s="63" t="s">
        <v>84</v>
      </c>
      <c r="C6" s="47" t="s">
        <v>17</v>
      </c>
      <c r="D6" s="47">
        <v>30</v>
      </c>
      <c r="E6" s="52"/>
      <c r="F6" s="52">
        <f t="shared" si="0"/>
        <v>0</v>
      </c>
      <c r="G6" s="53"/>
      <c r="H6" s="52">
        <f t="shared" si="1"/>
        <v>0</v>
      </c>
      <c r="I6" s="52">
        <f t="shared" si="2"/>
        <v>0</v>
      </c>
      <c r="J6" s="30"/>
      <c r="K6" s="135"/>
    </row>
    <row r="7" spans="1:11">
      <c r="A7" s="47">
        <v>5</v>
      </c>
      <c r="B7" s="63" t="s">
        <v>85</v>
      </c>
      <c r="C7" s="47" t="s">
        <v>17</v>
      </c>
      <c r="D7" s="47">
        <v>5</v>
      </c>
      <c r="E7" s="52"/>
      <c r="F7" s="52">
        <f t="shared" si="0"/>
        <v>0</v>
      </c>
      <c r="G7" s="53"/>
      <c r="H7" s="52">
        <f t="shared" si="1"/>
        <v>0</v>
      </c>
      <c r="I7" s="52">
        <f t="shared" si="2"/>
        <v>0</v>
      </c>
      <c r="J7" s="30"/>
      <c r="K7" s="135"/>
    </row>
    <row r="8" spans="1:11">
      <c r="A8" s="47">
        <v>6</v>
      </c>
      <c r="B8" s="63" t="s">
        <v>332</v>
      </c>
      <c r="C8" s="47" t="s">
        <v>17</v>
      </c>
      <c r="D8" s="47">
        <v>200</v>
      </c>
      <c r="E8" s="52"/>
      <c r="F8" s="52">
        <f t="shared" si="0"/>
        <v>0</v>
      </c>
      <c r="G8" s="53"/>
      <c r="H8" s="52">
        <f t="shared" si="1"/>
        <v>0</v>
      </c>
      <c r="I8" s="52">
        <f t="shared" si="2"/>
        <v>0</v>
      </c>
      <c r="J8" s="30"/>
      <c r="K8" s="135"/>
    </row>
    <row r="9" spans="1:11">
      <c r="A9" s="47">
        <v>7</v>
      </c>
      <c r="B9" s="63" t="s">
        <v>86</v>
      </c>
      <c r="C9" s="47" t="s">
        <v>17</v>
      </c>
      <c r="D9" s="47">
        <v>450</v>
      </c>
      <c r="E9" s="52"/>
      <c r="F9" s="52">
        <f t="shared" si="0"/>
        <v>0</v>
      </c>
      <c r="G9" s="53"/>
      <c r="H9" s="52">
        <f t="shared" si="1"/>
        <v>0</v>
      </c>
      <c r="I9" s="52">
        <f t="shared" si="2"/>
        <v>0</v>
      </c>
      <c r="J9" s="30"/>
      <c r="K9" s="135"/>
    </row>
    <row r="10" spans="1:11">
      <c r="A10" s="47">
        <v>8</v>
      </c>
      <c r="B10" s="63" t="s">
        <v>87</v>
      </c>
      <c r="C10" s="47" t="s">
        <v>17</v>
      </c>
      <c r="D10" s="47">
        <v>80</v>
      </c>
      <c r="E10" s="52"/>
      <c r="F10" s="52">
        <f t="shared" si="0"/>
        <v>0</v>
      </c>
      <c r="G10" s="53"/>
      <c r="H10" s="52">
        <f t="shared" si="1"/>
        <v>0</v>
      </c>
      <c r="I10" s="52">
        <f t="shared" si="2"/>
        <v>0</v>
      </c>
      <c r="J10" s="30"/>
      <c r="K10" s="135"/>
    </row>
    <row r="11" spans="1:11" ht="30">
      <c r="A11" s="47">
        <v>9</v>
      </c>
      <c r="B11" s="63" t="s">
        <v>159</v>
      </c>
      <c r="C11" s="47" t="s">
        <v>7</v>
      </c>
      <c r="D11" s="47">
        <v>52</v>
      </c>
      <c r="E11" s="52"/>
      <c r="F11" s="52">
        <f t="shared" si="0"/>
        <v>0</v>
      </c>
      <c r="G11" s="53"/>
      <c r="H11" s="52">
        <f t="shared" si="1"/>
        <v>0</v>
      </c>
      <c r="I11" s="52">
        <f t="shared" si="2"/>
        <v>0</v>
      </c>
      <c r="J11" s="30"/>
      <c r="K11" s="135"/>
    </row>
    <row r="12" spans="1:11" ht="30">
      <c r="A12" s="47">
        <v>10</v>
      </c>
      <c r="B12" s="63" t="s">
        <v>160</v>
      </c>
      <c r="C12" s="47" t="s">
        <v>7</v>
      </c>
      <c r="D12" s="47">
        <v>25</v>
      </c>
      <c r="E12" s="52"/>
      <c r="F12" s="52">
        <f t="shared" si="0"/>
        <v>0</v>
      </c>
      <c r="G12" s="53"/>
      <c r="H12" s="52">
        <f t="shared" si="1"/>
        <v>0</v>
      </c>
      <c r="I12" s="52">
        <f t="shared" si="2"/>
        <v>0</v>
      </c>
      <c r="J12" s="30"/>
      <c r="K12" s="135"/>
    </row>
    <row r="13" spans="1:11">
      <c r="A13" s="47">
        <v>11</v>
      </c>
      <c r="B13" s="63" t="s">
        <v>190</v>
      </c>
      <c r="C13" s="47" t="s">
        <v>17</v>
      </c>
      <c r="D13" s="47">
        <v>200</v>
      </c>
      <c r="E13" s="52"/>
      <c r="F13" s="52">
        <f t="shared" si="0"/>
        <v>0</v>
      </c>
      <c r="G13" s="53"/>
      <c r="H13" s="52">
        <f t="shared" si="1"/>
        <v>0</v>
      </c>
      <c r="I13" s="52">
        <f t="shared" si="2"/>
        <v>0</v>
      </c>
      <c r="J13" s="30"/>
      <c r="K13" s="135"/>
    </row>
    <row r="14" spans="1:11">
      <c r="A14" s="47">
        <v>12</v>
      </c>
      <c r="B14" s="63" t="s">
        <v>106</v>
      </c>
      <c r="C14" s="47" t="s">
        <v>7</v>
      </c>
      <c r="D14" s="47">
        <v>4</v>
      </c>
      <c r="E14" s="52"/>
      <c r="F14" s="52">
        <f t="shared" si="0"/>
        <v>0</v>
      </c>
      <c r="G14" s="53"/>
      <c r="H14" s="52">
        <f t="shared" si="1"/>
        <v>0</v>
      </c>
      <c r="I14" s="52">
        <f t="shared" si="2"/>
        <v>0</v>
      </c>
      <c r="J14" s="30"/>
      <c r="K14" s="135"/>
    </row>
    <row r="15" spans="1:11" ht="30">
      <c r="A15" s="47">
        <v>13</v>
      </c>
      <c r="B15" s="63" t="s">
        <v>88</v>
      </c>
      <c r="C15" s="47" t="s">
        <v>17</v>
      </c>
      <c r="D15" s="47">
        <v>50</v>
      </c>
      <c r="E15" s="52"/>
      <c r="F15" s="52">
        <f t="shared" si="0"/>
        <v>0</v>
      </c>
      <c r="G15" s="53"/>
      <c r="H15" s="52">
        <f t="shared" si="1"/>
        <v>0</v>
      </c>
      <c r="I15" s="52">
        <f t="shared" si="2"/>
        <v>0</v>
      </c>
      <c r="J15" s="30"/>
      <c r="K15" s="135"/>
    </row>
    <row r="16" spans="1:11" ht="58.5" customHeight="1">
      <c r="A16" s="47">
        <v>14</v>
      </c>
      <c r="B16" s="63" t="s">
        <v>333</v>
      </c>
      <c r="C16" s="47" t="s">
        <v>17</v>
      </c>
      <c r="D16" s="47">
        <v>50</v>
      </c>
      <c r="E16" s="52"/>
      <c r="F16" s="52">
        <f t="shared" si="0"/>
        <v>0</v>
      </c>
      <c r="G16" s="53"/>
      <c r="H16" s="52">
        <f t="shared" si="1"/>
        <v>0</v>
      </c>
      <c r="I16" s="52">
        <f t="shared" si="2"/>
        <v>0</v>
      </c>
      <c r="J16" s="30"/>
      <c r="K16" s="159" t="s">
        <v>165</v>
      </c>
    </row>
    <row r="17" spans="1:11">
      <c r="A17" s="47">
        <v>15</v>
      </c>
      <c r="B17" s="63" t="s">
        <v>140</v>
      </c>
      <c r="C17" s="47" t="s">
        <v>17</v>
      </c>
      <c r="D17" s="47">
        <v>3</v>
      </c>
      <c r="E17" s="52"/>
      <c r="F17" s="52">
        <f t="shared" si="0"/>
        <v>0</v>
      </c>
      <c r="G17" s="53"/>
      <c r="H17" s="52">
        <f t="shared" si="1"/>
        <v>0</v>
      </c>
      <c r="I17" s="52">
        <f t="shared" si="2"/>
        <v>0</v>
      </c>
      <c r="J17" s="30"/>
      <c r="K17" s="135"/>
    </row>
    <row r="18" spans="1:11">
      <c r="A18" s="57"/>
      <c r="B18" s="13"/>
      <c r="C18" s="80"/>
      <c r="D18" s="2"/>
      <c r="E18" s="46" t="s">
        <v>226</v>
      </c>
      <c r="F18" s="103">
        <f>SUM(F3:F17)</f>
        <v>0</v>
      </c>
      <c r="G18" s="115"/>
      <c r="H18" s="103">
        <f>SUM(H3:H17)</f>
        <v>0</v>
      </c>
      <c r="I18" s="136">
        <f>SUM(I3:I17)</f>
        <v>0</v>
      </c>
      <c r="J18" s="2"/>
    </row>
    <row r="19" spans="1:11">
      <c r="A19" s="2"/>
      <c r="B19" s="2"/>
      <c r="C19" s="2"/>
      <c r="D19" s="2"/>
      <c r="E19" s="2"/>
      <c r="F19" s="2"/>
      <c r="G19" s="69"/>
      <c r="H19" s="2"/>
      <c r="I19" s="2"/>
      <c r="J19" s="2"/>
    </row>
    <row r="20" spans="1:11">
      <c r="B20" s="58" t="s">
        <v>181</v>
      </c>
    </row>
  </sheetData>
  <mergeCells count="1">
    <mergeCell ref="A1:D1"/>
  </mergeCells>
  <pageMargins left="0.70866141732283472" right="0.70866141732283472" top="0.74803149606299213" bottom="0.74803149606299213" header="0.31496062992125984" footer="0.31496062992125984"/>
  <pageSetup paperSize="9" scale="8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
  <sheetViews>
    <sheetView zoomScaleNormal="100" zoomScalePageLayoutView="60" workbookViewId="0">
      <selection activeCell="B7" sqref="B7"/>
    </sheetView>
  </sheetViews>
  <sheetFormatPr defaultRowHeight="15"/>
  <cols>
    <col min="1" max="1" width="2.85546875" customWidth="1"/>
    <col min="2" max="2" width="48.5703125" customWidth="1"/>
    <col min="3" max="3" width="4.5703125" customWidth="1"/>
    <col min="4" max="4" width="20.42578125" customWidth="1"/>
    <col min="5" max="5" width="8.5703125" customWidth="1"/>
    <col min="6" max="6" width="10.5703125" customWidth="1"/>
    <col min="7" max="7" width="9.7109375" style="39" customWidth="1"/>
    <col min="8" max="8" width="8" customWidth="1"/>
    <col min="9" max="9" width="10.5703125" customWidth="1"/>
    <col min="10" max="10" width="19.5703125" customWidth="1"/>
    <col min="11" max="11" width="15" customWidth="1"/>
  </cols>
  <sheetData>
    <row r="1" spans="1:12">
      <c r="A1" s="166" t="s">
        <v>334</v>
      </c>
      <c r="B1" s="166"/>
      <c r="C1" s="166"/>
      <c r="D1" s="2"/>
      <c r="E1" s="2"/>
      <c r="F1" s="2"/>
      <c r="G1" s="68"/>
      <c r="H1" s="2"/>
      <c r="I1" s="2"/>
      <c r="J1" s="2"/>
    </row>
    <row r="2" spans="1:12" ht="47.25" customHeight="1">
      <c r="A2" s="47" t="s">
        <v>4</v>
      </c>
      <c r="B2" s="47" t="s">
        <v>3</v>
      </c>
      <c r="C2" s="47" t="s">
        <v>0</v>
      </c>
      <c r="D2" s="47" t="s">
        <v>255</v>
      </c>
      <c r="E2" s="47" t="s">
        <v>1</v>
      </c>
      <c r="F2" s="47" t="s">
        <v>2</v>
      </c>
      <c r="G2" s="47" t="s">
        <v>225</v>
      </c>
      <c r="H2" s="50" t="s">
        <v>239</v>
      </c>
      <c r="I2" s="50" t="s">
        <v>224</v>
      </c>
      <c r="J2" s="50" t="s">
        <v>429</v>
      </c>
      <c r="K2" s="51" t="s">
        <v>144</v>
      </c>
    </row>
    <row r="3" spans="1:12">
      <c r="A3" s="47">
        <v>1</v>
      </c>
      <c r="B3" s="33" t="s">
        <v>89</v>
      </c>
      <c r="C3" s="47" t="s">
        <v>17</v>
      </c>
      <c r="D3" s="47">
        <v>85</v>
      </c>
      <c r="E3" s="52"/>
      <c r="F3" s="52">
        <f>D3*E3</f>
        <v>0</v>
      </c>
      <c r="G3" s="53"/>
      <c r="H3" s="52">
        <f>ROUND(F3*G3,2)</f>
        <v>0</v>
      </c>
      <c r="I3" s="62">
        <f>F3+H3</f>
        <v>0</v>
      </c>
      <c r="J3" s="45"/>
      <c r="K3" s="47"/>
    </row>
    <row r="4" spans="1:12">
      <c r="A4" s="47">
        <v>2</v>
      </c>
      <c r="B4" s="33" t="s">
        <v>90</v>
      </c>
      <c r="C4" s="47" t="s">
        <v>17</v>
      </c>
      <c r="D4" s="47">
        <v>5</v>
      </c>
      <c r="E4" s="52"/>
      <c r="F4" s="52">
        <f>D4*E4</f>
        <v>0</v>
      </c>
      <c r="G4" s="53"/>
      <c r="H4" s="52">
        <f>ROUND(F4*G4,2)</f>
        <v>0</v>
      </c>
      <c r="I4" s="62">
        <f>F4+H4</f>
        <v>0</v>
      </c>
      <c r="J4" s="45"/>
      <c r="K4" s="47"/>
    </row>
    <row r="5" spans="1:12">
      <c r="A5" s="47">
        <v>3</v>
      </c>
      <c r="B5" s="33" t="s">
        <v>91</v>
      </c>
      <c r="C5" s="47" t="s">
        <v>17</v>
      </c>
      <c r="D5" s="47">
        <v>330</v>
      </c>
      <c r="E5" s="52"/>
      <c r="F5" s="52">
        <f>D5*E5</f>
        <v>0</v>
      </c>
      <c r="G5" s="53"/>
      <c r="H5" s="52">
        <f>ROUND(F5*G5,2)</f>
        <v>0</v>
      </c>
      <c r="I5" s="62">
        <f>F5+H5</f>
        <v>0</v>
      </c>
      <c r="J5" s="45"/>
      <c r="K5" s="47"/>
    </row>
    <row r="6" spans="1:12">
      <c r="A6" s="47">
        <v>4</v>
      </c>
      <c r="B6" s="33" t="s">
        <v>107</v>
      </c>
      <c r="C6" s="47" t="s">
        <v>17</v>
      </c>
      <c r="D6" s="47">
        <v>35</v>
      </c>
      <c r="E6" s="52"/>
      <c r="F6" s="52">
        <f>D6*E6</f>
        <v>0</v>
      </c>
      <c r="G6" s="53"/>
      <c r="H6" s="52">
        <f>ROUND(F6*G6,2)</f>
        <v>0</v>
      </c>
      <c r="I6" s="62">
        <f>F6+H6</f>
        <v>0</v>
      </c>
      <c r="J6" s="45"/>
      <c r="K6" s="47"/>
    </row>
    <row r="7" spans="1:12" ht="13.5" customHeight="1">
      <c r="A7" s="47">
        <v>5</v>
      </c>
      <c r="B7" s="33" t="s">
        <v>92</v>
      </c>
      <c r="C7" s="47" t="s">
        <v>17</v>
      </c>
      <c r="D7" s="47">
        <v>95</v>
      </c>
      <c r="E7" s="52"/>
      <c r="F7" s="52">
        <f>D7*E7</f>
        <v>0</v>
      </c>
      <c r="G7" s="53"/>
      <c r="H7" s="52">
        <f>ROUND(F7*G7,2)</f>
        <v>0</v>
      </c>
      <c r="I7" s="62">
        <f>F7+H7</f>
        <v>0</v>
      </c>
      <c r="J7" s="45"/>
      <c r="K7" s="51" t="s">
        <v>165</v>
      </c>
    </row>
    <row r="8" spans="1:12">
      <c r="A8" s="2"/>
      <c r="B8" s="2"/>
      <c r="C8" s="2"/>
      <c r="D8" s="2"/>
      <c r="E8" s="46" t="s">
        <v>226</v>
      </c>
      <c r="F8" s="103">
        <f>SUM(F3:F7)</f>
        <v>0</v>
      </c>
      <c r="G8" s="115"/>
      <c r="H8" s="103">
        <f>SUM(H3:H7)</f>
        <v>0</v>
      </c>
      <c r="I8" s="103">
        <f>SUM(I3:I7)</f>
        <v>0</v>
      </c>
      <c r="J8" s="2"/>
    </row>
    <row r="9" spans="1:12">
      <c r="A9" s="2"/>
      <c r="B9" s="2"/>
      <c r="C9" s="2"/>
      <c r="D9" s="2"/>
      <c r="E9" s="2"/>
      <c r="F9" s="2"/>
      <c r="G9" s="69"/>
      <c r="H9" s="2"/>
      <c r="I9" s="2"/>
      <c r="J9" s="2"/>
    </row>
    <row r="10" spans="1:12" ht="15" customHeight="1">
      <c r="A10" s="2"/>
      <c r="B10" s="71" t="s">
        <v>181</v>
      </c>
      <c r="C10" s="2"/>
      <c r="D10" s="2"/>
      <c r="E10" s="2"/>
      <c r="F10" s="2"/>
      <c r="G10" s="68"/>
      <c r="H10" s="2"/>
      <c r="I10" s="2"/>
      <c r="J10" s="2"/>
    </row>
    <row r="11" spans="1:12">
      <c r="A11" s="2"/>
      <c r="B11" s="2"/>
      <c r="C11" s="2"/>
      <c r="D11" s="2"/>
      <c r="E11" s="2"/>
      <c r="F11" s="2"/>
      <c r="G11" s="68"/>
      <c r="H11" s="2"/>
      <c r="I11" s="2"/>
      <c r="J11" s="2"/>
    </row>
    <row r="12" spans="1:12" ht="15" customHeight="1">
      <c r="A12" s="2"/>
      <c r="B12" s="188" t="s">
        <v>463</v>
      </c>
      <c r="C12" s="188"/>
      <c r="D12" s="188"/>
      <c r="E12" s="188"/>
      <c r="F12" s="188"/>
      <c r="G12" s="188"/>
      <c r="H12" s="188"/>
      <c r="I12" s="188"/>
      <c r="J12" s="188"/>
      <c r="K12" s="188"/>
      <c r="L12" s="165"/>
    </row>
    <row r="13" spans="1:12">
      <c r="A13" s="2"/>
      <c r="B13" s="188"/>
      <c r="C13" s="188"/>
      <c r="D13" s="188"/>
      <c r="E13" s="188"/>
      <c r="F13" s="188"/>
      <c r="G13" s="188"/>
      <c r="H13" s="188"/>
      <c r="I13" s="188"/>
      <c r="J13" s="188"/>
      <c r="K13" s="188"/>
      <c r="L13" s="165"/>
    </row>
    <row r="14" spans="1:12">
      <c r="A14" s="2"/>
      <c r="B14" s="188"/>
      <c r="C14" s="188"/>
      <c r="D14" s="188"/>
      <c r="E14" s="188"/>
      <c r="F14" s="188"/>
      <c r="G14" s="188"/>
      <c r="H14" s="188"/>
      <c r="I14" s="188"/>
      <c r="J14" s="188"/>
      <c r="K14" s="188"/>
    </row>
  </sheetData>
  <mergeCells count="2">
    <mergeCell ref="A1:C1"/>
    <mergeCell ref="B12:K14"/>
  </mergeCells>
  <pageMargins left="0.70866141732283472" right="0.70866141732283472" top="0.74803149606299213" bottom="0.74803149606299213" header="0.31496062992125984" footer="0.31496062992125984"/>
  <pageSetup paperSize="9" scale="82"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zoomScaleNormal="100" zoomScalePageLayoutView="60" workbookViewId="0">
      <selection activeCell="G17" sqref="G17"/>
    </sheetView>
  </sheetViews>
  <sheetFormatPr defaultRowHeight="15"/>
  <cols>
    <col min="1" max="1" width="3.42578125" customWidth="1"/>
    <col min="2" max="2" width="31" customWidth="1"/>
    <col min="3" max="3" width="5.140625" customWidth="1"/>
    <col min="4" max="4" width="19.42578125" customWidth="1"/>
    <col min="5" max="5" width="9.28515625" customWidth="1"/>
    <col min="6" max="6" width="11.28515625" customWidth="1"/>
    <col min="7" max="7" width="9.140625" style="39" customWidth="1"/>
    <col min="8" max="8" width="8.7109375" customWidth="1"/>
    <col min="9" max="9" width="12.28515625" customWidth="1"/>
    <col min="10" max="10" width="19.140625" customWidth="1"/>
    <col min="11" max="11" width="13.7109375" customWidth="1"/>
  </cols>
  <sheetData>
    <row r="1" spans="1:12" ht="15" customHeight="1">
      <c r="A1" s="166" t="s">
        <v>339</v>
      </c>
      <c r="B1" s="166"/>
      <c r="C1" s="166"/>
      <c r="D1" s="2"/>
      <c r="E1" s="2"/>
      <c r="F1" s="2"/>
      <c r="G1" s="68"/>
      <c r="H1" s="2"/>
      <c r="I1" s="2"/>
      <c r="J1" s="2"/>
    </row>
    <row r="2" spans="1:12" ht="45.75" customHeight="1">
      <c r="A2" s="47" t="s">
        <v>4</v>
      </c>
      <c r="B2" s="47" t="s">
        <v>3</v>
      </c>
      <c r="C2" s="47" t="s">
        <v>0</v>
      </c>
      <c r="D2" s="47" t="s">
        <v>255</v>
      </c>
      <c r="E2" s="47" t="s">
        <v>1</v>
      </c>
      <c r="F2" s="47" t="s">
        <v>2</v>
      </c>
      <c r="G2" s="47" t="s">
        <v>225</v>
      </c>
      <c r="H2" s="50" t="s">
        <v>239</v>
      </c>
      <c r="I2" s="50" t="s">
        <v>224</v>
      </c>
      <c r="J2" s="50" t="s">
        <v>429</v>
      </c>
      <c r="K2" s="51" t="s">
        <v>144</v>
      </c>
    </row>
    <row r="3" spans="1:12" ht="36" customHeight="1">
      <c r="A3" s="46">
        <v>1</v>
      </c>
      <c r="B3" s="168" t="s">
        <v>340</v>
      </c>
      <c r="C3" s="169"/>
      <c r="D3" s="169"/>
      <c r="E3" s="169"/>
      <c r="F3" s="169"/>
      <c r="G3" s="169"/>
      <c r="H3" s="169"/>
      <c r="I3" s="169"/>
      <c r="J3" s="169"/>
      <c r="K3" s="170"/>
    </row>
    <row r="4" spans="1:12" ht="30">
      <c r="A4" s="78" t="s">
        <v>38</v>
      </c>
      <c r="B4" s="34" t="s">
        <v>335</v>
      </c>
      <c r="C4" s="78" t="s">
        <v>17</v>
      </c>
      <c r="D4" s="78">
        <v>180</v>
      </c>
      <c r="E4" s="81"/>
      <c r="F4" s="81">
        <f>D4*E4</f>
        <v>0</v>
      </c>
      <c r="G4" s="82"/>
      <c r="H4" s="52">
        <f>ROUND(F4*G4,2)</f>
        <v>0</v>
      </c>
      <c r="I4" s="81">
        <f>F4+H4</f>
        <v>0</v>
      </c>
      <c r="J4" s="47"/>
      <c r="K4" s="102"/>
    </row>
    <row r="5" spans="1:12" ht="30">
      <c r="A5" s="78" t="s">
        <v>39</v>
      </c>
      <c r="B5" s="34" t="s">
        <v>336</v>
      </c>
      <c r="C5" s="78" t="s">
        <v>17</v>
      </c>
      <c r="D5" s="78">
        <v>40</v>
      </c>
      <c r="E5" s="81"/>
      <c r="F5" s="81">
        <f>D5*E5</f>
        <v>0</v>
      </c>
      <c r="G5" s="82"/>
      <c r="H5" s="52">
        <f>ROUND(F5*G5,2)</f>
        <v>0</v>
      </c>
      <c r="I5" s="81">
        <f>F5+H5</f>
        <v>0</v>
      </c>
      <c r="J5" s="47"/>
      <c r="K5" s="77" t="s">
        <v>165</v>
      </c>
    </row>
    <row r="6" spans="1:12" ht="30">
      <c r="A6" s="78" t="s">
        <v>40</v>
      </c>
      <c r="B6" s="34" t="s">
        <v>337</v>
      </c>
      <c r="C6" s="78" t="s">
        <v>17</v>
      </c>
      <c r="D6" s="78">
        <v>100</v>
      </c>
      <c r="E6" s="81"/>
      <c r="F6" s="81">
        <f>D6*E6</f>
        <v>0</v>
      </c>
      <c r="G6" s="82"/>
      <c r="H6" s="52">
        <f>ROUND(F6*G6,2)</f>
        <v>0</v>
      </c>
      <c r="I6" s="81">
        <f>F6+H6</f>
        <v>0</v>
      </c>
      <c r="J6" s="47"/>
      <c r="K6" s="102"/>
    </row>
    <row r="7" spans="1:12" ht="30">
      <c r="A7" s="78" t="s">
        <v>41</v>
      </c>
      <c r="B7" s="34" t="s">
        <v>338</v>
      </c>
      <c r="C7" s="78" t="s">
        <v>17</v>
      </c>
      <c r="D7" s="78">
        <v>200</v>
      </c>
      <c r="E7" s="81"/>
      <c r="F7" s="81">
        <f>D7*E7</f>
        <v>0</v>
      </c>
      <c r="G7" s="82"/>
      <c r="H7" s="52">
        <f>ROUND(F7*G7,2)</f>
        <v>0</v>
      </c>
      <c r="I7" s="81">
        <f>F7+H7</f>
        <v>0</v>
      </c>
      <c r="J7" s="47"/>
      <c r="K7" s="77" t="s">
        <v>165</v>
      </c>
    </row>
    <row r="8" spans="1:12">
      <c r="A8" s="2"/>
      <c r="B8" s="2"/>
      <c r="C8" s="2"/>
      <c r="D8" s="2"/>
      <c r="E8" s="88" t="s">
        <v>226</v>
      </c>
      <c r="F8" s="137">
        <f>SUM(F4:F7)</f>
        <v>0</v>
      </c>
      <c r="G8" s="138"/>
      <c r="H8" s="137">
        <f>SUM(H4:H7)</f>
        <v>0</v>
      </c>
      <c r="I8" s="137">
        <f>SUM(I4:I7)</f>
        <v>0</v>
      </c>
      <c r="J8" s="2"/>
    </row>
    <row r="9" spans="1:12">
      <c r="A9" s="2"/>
      <c r="E9" s="2"/>
      <c r="F9" s="8"/>
      <c r="G9" s="139"/>
      <c r="H9" s="8"/>
      <c r="I9" s="8"/>
      <c r="J9" s="2"/>
    </row>
    <row r="10" spans="1:12">
      <c r="A10" s="2"/>
      <c r="B10" s="2"/>
      <c r="C10" s="2"/>
      <c r="D10" s="2"/>
      <c r="E10" s="2"/>
      <c r="F10" s="2"/>
      <c r="G10" s="68"/>
      <c r="H10" s="2"/>
      <c r="I10" s="2"/>
      <c r="J10" s="2"/>
    </row>
    <row r="11" spans="1:12" ht="15" customHeight="1">
      <c r="A11" s="2"/>
      <c r="B11" s="189" t="s">
        <v>181</v>
      </c>
      <c r="C11" s="190"/>
      <c r="D11" s="190"/>
      <c r="I11" s="2"/>
      <c r="J11" s="2"/>
    </row>
    <row r="12" spans="1:12">
      <c r="A12" s="2"/>
      <c r="B12" s="2"/>
      <c r="C12" s="2"/>
      <c r="D12" s="2"/>
      <c r="E12" s="2"/>
      <c r="F12" s="2"/>
      <c r="G12" s="68"/>
      <c r="H12" s="2"/>
      <c r="I12" s="2"/>
      <c r="J12" s="2"/>
    </row>
    <row r="13" spans="1:12" ht="15" customHeight="1">
      <c r="B13" s="188" t="s">
        <v>463</v>
      </c>
      <c r="C13" s="188"/>
      <c r="D13" s="188"/>
      <c r="E13" s="188"/>
      <c r="F13" s="188"/>
      <c r="G13" s="188"/>
      <c r="H13" s="188"/>
      <c r="I13" s="188"/>
      <c r="J13" s="188"/>
      <c r="K13" s="188"/>
      <c r="L13" s="165"/>
    </row>
    <row r="14" spans="1:12">
      <c r="B14" s="188"/>
      <c r="C14" s="188"/>
      <c r="D14" s="188"/>
      <c r="E14" s="188"/>
      <c r="F14" s="188"/>
      <c r="G14" s="188"/>
      <c r="H14" s="188"/>
      <c r="I14" s="188"/>
      <c r="J14" s="188"/>
      <c r="K14" s="188"/>
      <c r="L14" s="165"/>
    </row>
    <row r="15" spans="1:12">
      <c r="B15" s="188"/>
      <c r="C15" s="188"/>
      <c r="D15" s="188"/>
      <c r="E15" s="188"/>
      <c r="F15" s="188"/>
      <c r="G15" s="188"/>
      <c r="H15" s="188"/>
      <c r="I15" s="188"/>
      <c r="J15" s="188"/>
      <c r="K15" s="188"/>
    </row>
  </sheetData>
  <mergeCells count="4">
    <mergeCell ref="A1:C1"/>
    <mergeCell ref="B11:D11"/>
    <mergeCell ref="B3:K3"/>
    <mergeCell ref="B13:K15"/>
  </mergeCells>
  <pageMargins left="0.70866141732283472" right="0.70866141732283472" top="0.74803149606299213" bottom="0.74803149606299213" header="0.31496062992125984" footer="0.31496062992125984"/>
  <pageSetup paperSize="9" scale="92"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zoomScaleNormal="100" zoomScalePageLayoutView="60" workbookViewId="0">
      <selection activeCell="B3" sqref="B3:J3"/>
    </sheetView>
  </sheetViews>
  <sheetFormatPr defaultRowHeight="15"/>
  <cols>
    <col min="1" max="1" width="3.85546875" customWidth="1"/>
    <col min="2" max="2" width="67.5703125" customWidth="1"/>
    <col min="3" max="3" width="5.85546875" customWidth="1"/>
    <col min="4" max="4" width="20.28515625" customWidth="1"/>
    <col min="5" max="5" width="9.28515625" customWidth="1"/>
    <col min="6" max="6" width="13.85546875" customWidth="1"/>
    <col min="7" max="7" width="8.5703125" customWidth="1"/>
    <col min="8" max="8" width="9.7109375" customWidth="1"/>
    <col min="9" max="9" width="11.85546875" customWidth="1"/>
    <col min="10" max="10" width="19.28515625" customWidth="1"/>
  </cols>
  <sheetData>
    <row r="1" spans="1:10">
      <c r="A1" s="166" t="s">
        <v>342</v>
      </c>
      <c r="B1" s="166"/>
      <c r="C1" s="166"/>
      <c r="D1" s="2"/>
      <c r="E1" s="2"/>
      <c r="F1" s="2"/>
      <c r="G1" s="2"/>
      <c r="H1" s="2"/>
      <c r="I1" s="2"/>
    </row>
    <row r="2" spans="1:10" ht="50.25" customHeight="1">
      <c r="A2" s="47" t="s">
        <v>4</v>
      </c>
      <c r="B2" s="47" t="s">
        <v>3</v>
      </c>
      <c r="C2" s="47" t="s">
        <v>0</v>
      </c>
      <c r="D2" s="47" t="s">
        <v>255</v>
      </c>
      <c r="E2" s="47" t="s">
        <v>1</v>
      </c>
      <c r="F2" s="47" t="s">
        <v>2</v>
      </c>
      <c r="G2" s="47" t="s">
        <v>225</v>
      </c>
      <c r="H2" s="50" t="s">
        <v>239</v>
      </c>
      <c r="I2" s="50" t="s">
        <v>224</v>
      </c>
      <c r="J2" s="50" t="s">
        <v>429</v>
      </c>
    </row>
    <row r="3" spans="1:10" ht="108.75" customHeight="1">
      <c r="A3" s="46">
        <v>1</v>
      </c>
      <c r="B3" s="191" t="s">
        <v>472</v>
      </c>
      <c r="C3" s="192"/>
      <c r="D3" s="192"/>
      <c r="E3" s="192"/>
      <c r="F3" s="192"/>
      <c r="G3" s="192"/>
      <c r="H3" s="192"/>
      <c r="I3" s="192"/>
      <c r="J3" s="193"/>
    </row>
    <row r="4" spans="1:10" ht="15" customHeight="1">
      <c r="A4" s="47" t="s">
        <v>38</v>
      </c>
      <c r="B4" s="34" t="s">
        <v>108</v>
      </c>
      <c r="C4" s="78" t="s">
        <v>17</v>
      </c>
      <c r="D4" s="47">
        <v>80</v>
      </c>
      <c r="E4" s="83"/>
      <c r="F4" s="52">
        <f>D4*E4</f>
        <v>0</v>
      </c>
      <c r="G4" s="72"/>
      <c r="H4" s="52">
        <f>ROUND(F4*G4,2)</f>
        <v>0</v>
      </c>
      <c r="I4" s="52">
        <f>F4+H4</f>
        <v>0</v>
      </c>
      <c r="J4" s="102"/>
    </row>
    <row r="5" spans="1:10">
      <c r="A5" s="47" t="s">
        <v>39</v>
      </c>
      <c r="B5" s="34" t="s">
        <v>109</v>
      </c>
      <c r="C5" s="78" t="s">
        <v>17</v>
      </c>
      <c r="D5" s="47">
        <v>24</v>
      </c>
      <c r="E5" s="83"/>
      <c r="F5" s="52">
        <f t="shared" ref="F5:F11" si="0">D5*E5</f>
        <v>0</v>
      </c>
      <c r="G5" s="72"/>
      <c r="H5" s="52">
        <f t="shared" ref="H5:H11" si="1">ROUND(F5*G5,2)</f>
        <v>0</v>
      </c>
      <c r="I5" s="52">
        <f t="shared" ref="I5:I11" si="2">F5+H5</f>
        <v>0</v>
      </c>
      <c r="J5" s="102"/>
    </row>
    <row r="6" spans="1:10">
      <c r="A6" s="47" t="s">
        <v>40</v>
      </c>
      <c r="B6" s="34" t="s">
        <v>110</v>
      </c>
      <c r="C6" s="78" t="s">
        <v>17</v>
      </c>
      <c r="D6" s="47">
        <v>28</v>
      </c>
      <c r="E6" s="83"/>
      <c r="F6" s="52">
        <f t="shared" si="0"/>
        <v>0</v>
      </c>
      <c r="G6" s="72"/>
      <c r="H6" s="52">
        <f t="shared" si="1"/>
        <v>0</v>
      </c>
      <c r="I6" s="52">
        <f t="shared" si="2"/>
        <v>0</v>
      </c>
      <c r="J6" s="102"/>
    </row>
    <row r="7" spans="1:10">
      <c r="A7" s="47" t="s">
        <v>41</v>
      </c>
      <c r="B7" s="34" t="s">
        <v>111</v>
      </c>
      <c r="C7" s="78" t="s">
        <v>17</v>
      </c>
      <c r="D7" s="47">
        <v>6</v>
      </c>
      <c r="E7" s="83"/>
      <c r="F7" s="52">
        <f t="shared" si="0"/>
        <v>0</v>
      </c>
      <c r="G7" s="72"/>
      <c r="H7" s="52">
        <f t="shared" si="1"/>
        <v>0</v>
      </c>
      <c r="I7" s="52">
        <f t="shared" si="2"/>
        <v>0</v>
      </c>
      <c r="J7" s="102"/>
    </row>
    <row r="8" spans="1:10">
      <c r="A8" s="47" t="s">
        <v>42</v>
      </c>
      <c r="B8" s="34" t="s">
        <v>112</v>
      </c>
      <c r="C8" s="78" t="s">
        <v>17</v>
      </c>
      <c r="D8" s="50">
        <v>12</v>
      </c>
      <c r="E8" s="83"/>
      <c r="F8" s="52">
        <f t="shared" si="0"/>
        <v>0</v>
      </c>
      <c r="G8" s="72"/>
      <c r="H8" s="52">
        <f t="shared" si="1"/>
        <v>0</v>
      </c>
      <c r="I8" s="52">
        <f t="shared" si="2"/>
        <v>0</v>
      </c>
      <c r="J8" s="102"/>
    </row>
    <row r="9" spans="1:10">
      <c r="A9" s="47" t="s">
        <v>43</v>
      </c>
      <c r="B9" s="34" t="s">
        <v>113</v>
      </c>
      <c r="C9" s="78" t="s">
        <v>17</v>
      </c>
      <c r="D9" s="50">
        <v>12</v>
      </c>
      <c r="E9" s="83"/>
      <c r="F9" s="52">
        <f t="shared" si="0"/>
        <v>0</v>
      </c>
      <c r="G9" s="72"/>
      <c r="H9" s="52">
        <f t="shared" si="1"/>
        <v>0</v>
      </c>
      <c r="I9" s="52">
        <f t="shared" si="2"/>
        <v>0</v>
      </c>
      <c r="J9" s="102"/>
    </row>
    <row r="10" spans="1:10">
      <c r="A10" s="47" t="s">
        <v>93</v>
      </c>
      <c r="B10" s="34" t="s">
        <v>114</v>
      </c>
      <c r="C10" s="78" t="s">
        <v>17</v>
      </c>
      <c r="D10" s="50">
        <v>6</v>
      </c>
      <c r="E10" s="83"/>
      <c r="F10" s="52">
        <f t="shared" si="0"/>
        <v>0</v>
      </c>
      <c r="G10" s="72"/>
      <c r="H10" s="52">
        <f t="shared" si="1"/>
        <v>0</v>
      </c>
      <c r="I10" s="52">
        <f t="shared" si="2"/>
        <v>0</v>
      </c>
      <c r="J10" s="102"/>
    </row>
    <row r="11" spans="1:10" ht="61.5" customHeight="1">
      <c r="A11" s="47">
        <v>2</v>
      </c>
      <c r="B11" s="34" t="s">
        <v>341</v>
      </c>
      <c r="C11" s="78" t="s">
        <v>7</v>
      </c>
      <c r="D11" s="84">
        <v>15</v>
      </c>
      <c r="E11" s="83"/>
      <c r="F11" s="52">
        <f t="shared" si="0"/>
        <v>0</v>
      </c>
      <c r="G11" s="72"/>
      <c r="H11" s="52">
        <f t="shared" si="1"/>
        <v>0</v>
      </c>
      <c r="I11" s="52">
        <f t="shared" si="2"/>
        <v>0</v>
      </c>
      <c r="J11" s="102"/>
    </row>
    <row r="12" spans="1:10">
      <c r="A12" s="57"/>
      <c r="B12" s="13"/>
      <c r="C12" s="80"/>
      <c r="D12" s="69"/>
      <c r="E12" s="85" t="s">
        <v>226</v>
      </c>
      <c r="F12" s="103">
        <f>SUM(F4:F11)</f>
        <v>0</v>
      </c>
      <c r="G12" s="115"/>
      <c r="H12" s="103">
        <f>SUM(H4:H11)</f>
        <v>0</v>
      </c>
      <c r="I12" s="103">
        <f>SUM(I4:I11)</f>
        <v>0</v>
      </c>
    </row>
    <row r="13" spans="1:10">
      <c r="A13" s="57"/>
      <c r="B13" s="13"/>
      <c r="C13" s="80"/>
      <c r="D13" s="69"/>
      <c r="E13" s="25"/>
      <c r="F13" s="37"/>
      <c r="G13" s="37"/>
      <c r="H13" s="2"/>
      <c r="I13" s="2"/>
    </row>
    <row r="14" spans="1:10">
      <c r="A14" s="24"/>
      <c r="B14" s="13"/>
      <c r="C14" s="12"/>
      <c r="D14" s="14"/>
      <c r="E14" s="25"/>
      <c r="F14" s="10"/>
      <c r="G14" s="10"/>
    </row>
    <row r="15" spans="1:10">
      <c r="A15" s="24"/>
      <c r="B15" s="13"/>
      <c r="C15" s="12"/>
      <c r="D15" s="14"/>
      <c r="E15" s="25"/>
      <c r="F15" s="10"/>
      <c r="G15" s="10"/>
    </row>
    <row r="16" spans="1:10">
      <c r="A16" s="24"/>
      <c r="B16" s="13"/>
      <c r="C16" s="12"/>
      <c r="D16" s="14"/>
      <c r="E16" s="25"/>
      <c r="F16" s="10"/>
      <c r="G16" s="10"/>
    </row>
    <row r="17" spans="1:7">
      <c r="A17" s="24"/>
      <c r="B17" s="11"/>
      <c r="C17" s="12"/>
      <c r="D17" s="14"/>
      <c r="E17" s="25"/>
      <c r="F17" s="10"/>
      <c r="G17" s="10"/>
    </row>
    <row r="18" spans="1:7">
      <c r="A18" s="24"/>
      <c r="B18" s="13"/>
      <c r="C18" s="21"/>
      <c r="D18" s="14"/>
      <c r="E18" s="10"/>
    </row>
    <row r="19" spans="1:7">
      <c r="A19" s="24"/>
      <c r="B19" s="13"/>
      <c r="C19" s="21"/>
      <c r="D19" s="14"/>
      <c r="E19" s="10"/>
    </row>
    <row r="20" spans="1:7">
      <c r="A20" s="24"/>
      <c r="B20" s="26"/>
      <c r="C20" s="21"/>
      <c r="D20" s="14"/>
      <c r="E20" s="10"/>
    </row>
    <row r="21" spans="1:7">
      <c r="A21" s="24"/>
      <c r="B21" s="26"/>
      <c r="C21" s="21"/>
      <c r="D21" s="14"/>
      <c r="E21" s="14"/>
    </row>
    <row r="22" spans="1:7">
      <c r="A22" s="24"/>
      <c r="B22" s="26"/>
      <c r="C22" s="21"/>
      <c r="D22" s="14"/>
      <c r="E22" s="14"/>
    </row>
    <row r="23" spans="1:7">
      <c r="A23" s="24"/>
      <c r="B23" s="26"/>
      <c r="C23" s="21"/>
      <c r="E23" s="14"/>
    </row>
    <row r="24" spans="1:7">
      <c r="E24" s="14"/>
    </row>
    <row r="25" spans="1:7">
      <c r="E25" s="14"/>
    </row>
    <row r="26" spans="1:7">
      <c r="E26" s="14"/>
    </row>
    <row r="27" spans="1:7">
      <c r="E27" s="14"/>
    </row>
    <row r="28" spans="1:7">
      <c r="E28" s="14"/>
    </row>
    <row r="29" spans="1:7">
      <c r="E29" s="14"/>
    </row>
    <row r="30" spans="1:7">
      <c r="E30" s="14"/>
    </row>
    <row r="31" spans="1:7">
      <c r="E31" s="14"/>
    </row>
  </sheetData>
  <mergeCells count="2">
    <mergeCell ref="A1:C1"/>
    <mergeCell ref="B3:J3"/>
  </mergeCells>
  <pageMargins left="0.70866141732283472" right="0.70866141732283472" top="0.74803149606299213" bottom="0.74803149606299213" header="0.31496062992125984" footer="0.31496062992125984"/>
  <pageSetup paperSize="9" scale="77"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zoomScaleNormal="100" zoomScalePageLayoutView="60" workbookViewId="0">
      <selection activeCell="B23" sqref="B23"/>
    </sheetView>
  </sheetViews>
  <sheetFormatPr defaultRowHeight="15"/>
  <cols>
    <col min="1" max="1" width="3" customWidth="1"/>
    <col min="2" max="2" width="80" customWidth="1"/>
    <col min="3" max="3" width="6.28515625" customWidth="1"/>
    <col min="4" max="4" width="19.42578125" customWidth="1"/>
    <col min="5" max="5" width="9.5703125" customWidth="1"/>
    <col min="6" max="6" width="10.5703125" customWidth="1"/>
    <col min="7" max="7" width="8.28515625" customWidth="1"/>
    <col min="8" max="8" width="8.5703125" customWidth="1"/>
    <col min="9" max="9" width="11.28515625" customWidth="1"/>
    <col min="10" max="10" width="19.140625" customWidth="1"/>
  </cols>
  <sheetData>
    <row r="1" spans="1:10">
      <c r="A1" s="166" t="s">
        <v>344</v>
      </c>
      <c r="B1" s="166"/>
      <c r="C1" s="166"/>
      <c r="D1" s="2"/>
      <c r="E1" s="2"/>
      <c r="F1" s="2"/>
      <c r="G1" s="2"/>
      <c r="H1" s="2"/>
      <c r="I1" s="2"/>
    </row>
    <row r="2" spans="1:10" ht="47.25" customHeight="1">
      <c r="A2" s="47" t="s">
        <v>4</v>
      </c>
      <c r="B2" s="47" t="s">
        <v>3</v>
      </c>
      <c r="C2" s="47" t="s">
        <v>0</v>
      </c>
      <c r="D2" s="47" t="s">
        <v>255</v>
      </c>
      <c r="E2" s="47" t="s">
        <v>1</v>
      </c>
      <c r="F2" s="47" t="s">
        <v>2</v>
      </c>
      <c r="G2" s="47" t="s">
        <v>225</v>
      </c>
      <c r="H2" s="50" t="s">
        <v>239</v>
      </c>
      <c r="I2" s="50" t="s">
        <v>224</v>
      </c>
      <c r="J2" s="50" t="s">
        <v>429</v>
      </c>
    </row>
    <row r="3" spans="1:10" ht="30.75" customHeight="1">
      <c r="A3" s="47">
        <v>1</v>
      </c>
      <c r="B3" s="79" t="s">
        <v>220</v>
      </c>
      <c r="C3" s="78" t="s">
        <v>7</v>
      </c>
      <c r="D3" s="50">
        <v>1</v>
      </c>
      <c r="E3" s="56"/>
      <c r="F3" s="52">
        <f>D3*E3</f>
        <v>0</v>
      </c>
      <c r="G3" s="72"/>
      <c r="H3" s="52">
        <f>ROUND(F3*G3,2)</f>
        <v>0</v>
      </c>
      <c r="I3" s="52">
        <f>F3+H3</f>
        <v>0</v>
      </c>
      <c r="J3" s="102"/>
    </row>
    <row r="4" spans="1:10" ht="30">
      <c r="A4" s="47">
        <v>2</v>
      </c>
      <c r="B4" s="79" t="s">
        <v>115</v>
      </c>
      <c r="C4" s="78" t="s">
        <v>17</v>
      </c>
      <c r="D4" s="50">
        <v>2</v>
      </c>
      <c r="E4" s="56"/>
      <c r="F4" s="52">
        <f t="shared" ref="F4:F13" si="0">D4*E4</f>
        <v>0</v>
      </c>
      <c r="G4" s="72"/>
      <c r="H4" s="52">
        <f t="shared" ref="H4:H13" si="1">ROUND(F4*G4,2)</f>
        <v>0</v>
      </c>
      <c r="I4" s="52">
        <f t="shared" ref="I4:I13" si="2">F4+H4</f>
        <v>0</v>
      </c>
      <c r="J4" s="102"/>
    </row>
    <row r="5" spans="1:10" ht="30">
      <c r="A5" s="47">
        <v>3</v>
      </c>
      <c r="B5" s="79" t="s">
        <v>116</v>
      </c>
      <c r="C5" s="78" t="s">
        <v>17</v>
      </c>
      <c r="D5" s="50">
        <v>70</v>
      </c>
      <c r="E5" s="56"/>
      <c r="F5" s="52">
        <f t="shared" si="0"/>
        <v>0</v>
      </c>
      <c r="G5" s="72"/>
      <c r="H5" s="52">
        <f t="shared" si="1"/>
        <v>0</v>
      </c>
      <c r="I5" s="52">
        <f t="shared" si="2"/>
        <v>0</v>
      </c>
      <c r="J5" s="102"/>
    </row>
    <row r="6" spans="1:10" ht="30">
      <c r="A6" s="47">
        <v>4</v>
      </c>
      <c r="B6" s="79" t="s">
        <v>117</v>
      </c>
      <c r="C6" s="78" t="s">
        <v>7</v>
      </c>
      <c r="D6" s="50">
        <v>74</v>
      </c>
      <c r="E6" s="56"/>
      <c r="F6" s="52">
        <f t="shared" si="0"/>
        <v>0</v>
      </c>
      <c r="G6" s="72"/>
      <c r="H6" s="52">
        <f t="shared" si="1"/>
        <v>0</v>
      </c>
      <c r="I6" s="52">
        <f t="shared" si="2"/>
        <v>0</v>
      </c>
      <c r="J6" s="102"/>
    </row>
    <row r="7" spans="1:10" ht="30">
      <c r="A7" s="47">
        <v>5</v>
      </c>
      <c r="B7" s="79" t="s">
        <v>118</v>
      </c>
      <c r="C7" s="78" t="s">
        <v>7</v>
      </c>
      <c r="D7" s="50">
        <v>2</v>
      </c>
      <c r="E7" s="56"/>
      <c r="F7" s="52">
        <f t="shared" si="0"/>
        <v>0</v>
      </c>
      <c r="G7" s="72"/>
      <c r="H7" s="52">
        <f t="shared" si="1"/>
        <v>0</v>
      </c>
      <c r="I7" s="52">
        <f t="shared" si="2"/>
        <v>0</v>
      </c>
      <c r="J7" s="102"/>
    </row>
    <row r="8" spans="1:10" ht="30">
      <c r="A8" s="47">
        <v>6</v>
      </c>
      <c r="B8" s="79" t="s">
        <v>471</v>
      </c>
      <c r="C8" s="78" t="s">
        <v>17</v>
      </c>
      <c r="D8" s="50">
        <v>300</v>
      </c>
      <c r="E8" s="56"/>
      <c r="F8" s="52">
        <f t="shared" si="0"/>
        <v>0</v>
      </c>
      <c r="G8" s="72"/>
      <c r="H8" s="52">
        <f t="shared" si="1"/>
        <v>0</v>
      </c>
      <c r="I8" s="52">
        <f t="shared" si="2"/>
        <v>0</v>
      </c>
      <c r="J8" s="102"/>
    </row>
    <row r="9" spans="1:10" ht="30">
      <c r="A9" s="47">
        <v>7</v>
      </c>
      <c r="B9" s="79" t="s">
        <v>343</v>
      </c>
      <c r="C9" s="86" t="s">
        <v>7</v>
      </c>
      <c r="D9" s="50">
        <v>52</v>
      </c>
      <c r="E9" s="52"/>
      <c r="F9" s="52">
        <f t="shared" si="0"/>
        <v>0</v>
      </c>
      <c r="G9" s="72"/>
      <c r="H9" s="52">
        <f t="shared" si="1"/>
        <v>0</v>
      </c>
      <c r="I9" s="52">
        <f t="shared" si="2"/>
        <v>0</v>
      </c>
      <c r="J9" s="102"/>
    </row>
    <row r="10" spans="1:10" ht="30">
      <c r="A10" s="47">
        <v>8</v>
      </c>
      <c r="B10" s="79" t="s">
        <v>170</v>
      </c>
      <c r="C10" s="86" t="s">
        <v>7</v>
      </c>
      <c r="D10" s="50">
        <v>4</v>
      </c>
      <c r="E10" s="52"/>
      <c r="F10" s="52">
        <f t="shared" si="0"/>
        <v>0</v>
      </c>
      <c r="G10" s="72"/>
      <c r="H10" s="52">
        <f t="shared" si="1"/>
        <v>0</v>
      </c>
      <c r="I10" s="52">
        <f t="shared" si="2"/>
        <v>0</v>
      </c>
      <c r="J10" s="102"/>
    </row>
    <row r="11" spans="1:10" ht="30">
      <c r="A11" s="47">
        <v>9</v>
      </c>
      <c r="B11" s="93" t="s">
        <v>464</v>
      </c>
      <c r="C11" s="86" t="s">
        <v>171</v>
      </c>
      <c r="D11" s="50">
        <v>2</v>
      </c>
      <c r="E11" s="52"/>
      <c r="F11" s="52">
        <f t="shared" si="0"/>
        <v>0</v>
      </c>
      <c r="G11" s="72"/>
      <c r="H11" s="52">
        <f t="shared" si="1"/>
        <v>0</v>
      </c>
      <c r="I11" s="52">
        <f t="shared" si="2"/>
        <v>0</v>
      </c>
      <c r="J11" s="102"/>
    </row>
    <row r="12" spans="1:10" ht="30">
      <c r="A12" s="47">
        <v>10</v>
      </c>
      <c r="B12" s="93" t="s">
        <v>205</v>
      </c>
      <c r="C12" s="86" t="s">
        <v>7</v>
      </c>
      <c r="D12" s="50">
        <v>20</v>
      </c>
      <c r="E12" s="52"/>
      <c r="F12" s="52">
        <f t="shared" si="0"/>
        <v>0</v>
      </c>
      <c r="G12" s="72"/>
      <c r="H12" s="52">
        <f t="shared" si="1"/>
        <v>0</v>
      </c>
      <c r="I12" s="52">
        <f t="shared" si="2"/>
        <v>0</v>
      </c>
      <c r="J12" s="102"/>
    </row>
    <row r="13" spans="1:10">
      <c r="A13" s="47">
        <v>11</v>
      </c>
      <c r="B13" s="93" t="s">
        <v>172</v>
      </c>
      <c r="C13" s="86" t="s">
        <v>7</v>
      </c>
      <c r="D13" s="50">
        <v>1</v>
      </c>
      <c r="E13" s="52"/>
      <c r="F13" s="52">
        <f t="shared" si="0"/>
        <v>0</v>
      </c>
      <c r="G13" s="72"/>
      <c r="H13" s="52">
        <f t="shared" si="1"/>
        <v>0</v>
      </c>
      <c r="I13" s="52">
        <f t="shared" si="2"/>
        <v>0</v>
      </c>
      <c r="J13" s="102"/>
    </row>
    <row r="14" spans="1:10">
      <c r="A14" s="2"/>
      <c r="B14" s="2"/>
      <c r="C14" s="2"/>
      <c r="D14" s="2"/>
      <c r="E14" s="46" t="s">
        <v>226</v>
      </c>
      <c r="F14" s="103">
        <f>SUM(F3:F13)</f>
        <v>0</v>
      </c>
      <c r="G14" s="125"/>
      <c r="H14" s="74">
        <f>SUM(H3:H13)</f>
        <v>0</v>
      </c>
      <c r="I14" s="74">
        <f>SUM(I3:I13)</f>
        <v>0</v>
      </c>
    </row>
    <row r="15" spans="1:10">
      <c r="A15" s="2"/>
      <c r="B15" s="2"/>
      <c r="C15" s="2"/>
      <c r="D15" s="2"/>
      <c r="E15" s="2"/>
      <c r="F15" s="2"/>
      <c r="G15" s="37"/>
      <c r="H15" s="2"/>
      <c r="I15" s="2"/>
    </row>
    <row r="16" spans="1:10">
      <c r="A16" s="2"/>
      <c r="B16" s="2"/>
      <c r="C16" s="2"/>
      <c r="D16" s="2"/>
      <c r="E16" s="2"/>
      <c r="F16" s="2"/>
      <c r="G16" s="2"/>
      <c r="H16" s="2"/>
      <c r="I16" s="2"/>
    </row>
  </sheetData>
  <mergeCells count="1">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
  <sheetViews>
    <sheetView zoomScaleNormal="100" zoomScalePageLayoutView="60" workbookViewId="0">
      <selection activeCell="B6" sqref="B6"/>
    </sheetView>
  </sheetViews>
  <sheetFormatPr defaultRowHeight="15"/>
  <cols>
    <col min="1" max="1" width="3.85546875" customWidth="1"/>
    <col min="2" max="2" width="59.140625" customWidth="1"/>
    <col min="3" max="3" width="7.85546875" customWidth="1"/>
    <col min="4" max="4" width="20.28515625" customWidth="1"/>
    <col min="5" max="5" width="9.85546875" customWidth="1"/>
    <col min="6" max="6" width="12" customWidth="1"/>
    <col min="7" max="7" width="9.85546875" customWidth="1"/>
    <col min="8" max="8" width="10.85546875" customWidth="1"/>
    <col min="9" max="9" width="15.28515625" customWidth="1"/>
    <col min="10" max="10" width="18.85546875" customWidth="1"/>
  </cols>
  <sheetData>
    <row r="1" spans="1:10" ht="15" customHeight="1">
      <c r="A1" s="166" t="s">
        <v>345</v>
      </c>
      <c r="B1" s="166"/>
      <c r="C1" s="166"/>
      <c r="D1" s="2"/>
      <c r="E1" s="2"/>
      <c r="F1" s="2"/>
      <c r="G1" s="2"/>
      <c r="H1" s="2"/>
      <c r="I1" s="2"/>
      <c r="J1" s="2"/>
    </row>
    <row r="2" spans="1:10" ht="48.75" customHeight="1">
      <c r="A2" s="47" t="s">
        <v>4</v>
      </c>
      <c r="B2" s="47" t="s">
        <v>3</v>
      </c>
      <c r="C2" s="47" t="s">
        <v>0</v>
      </c>
      <c r="D2" s="47" t="s">
        <v>255</v>
      </c>
      <c r="E2" s="47" t="s">
        <v>1</v>
      </c>
      <c r="F2" s="47" t="s">
        <v>2</v>
      </c>
      <c r="G2" s="47" t="s">
        <v>225</v>
      </c>
      <c r="H2" s="50" t="s">
        <v>239</v>
      </c>
      <c r="I2" s="50" t="s">
        <v>224</v>
      </c>
      <c r="J2" s="50" t="s">
        <v>429</v>
      </c>
    </row>
    <row r="3" spans="1:10" ht="15" customHeight="1">
      <c r="A3" s="78">
        <v>1</v>
      </c>
      <c r="B3" s="34" t="s">
        <v>119</v>
      </c>
      <c r="C3" s="78" t="s">
        <v>17</v>
      </c>
      <c r="D3" s="47">
        <v>6</v>
      </c>
      <c r="E3" s="52"/>
      <c r="F3" s="52">
        <f>D3*E3</f>
        <v>0</v>
      </c>
      <c r="G3" s="72"/>
      <c r="H3" s="52">
        <f>ROUND(F3*G3,2)</f>
        <v>0</v>
      </c>
      <c r="I3" s="52">
        <f>F3+H3</f>
        <v>0</v>
      </c>
      <c r="J3" s="30"/>
    </row>
    <row r="4" spans="1:10" ht="15" customHeight="1">
      <c r="A4" s="78">
        <v>2</v>
      </c>
      <c r="B4" s="34" t="s">
        <v>120</v>
      </c>
      <c r="C4" s="78" t="s">
        <v>17</v>
      </c>
      <c r="D4" s="47">
        <v>30</v>
      </c>
      <c r="E4" s="52"/>
      <c r="F4" s="52">
        <f>D4*E4</f>
        <v>0</v>
      </c>
      <c r="G4" s="72"/>
      <c r="H4" s="52">
        <f>ROUND(F4*G4,2)</f>
        <v>0</v>
      </c>
      <c r="I4" s="52">
        <f>F4+H4</f>
        <v>0</v>
      </c>
      <c r="J4" s="30"/>
    </row>
    <row r="5" spans="1:10" ht="30">
      <c r="A5" s="78">
        <v>3</v>
      </c>
      <c r="B5" s="34" t="s">
        <v>221</v>
      </c>
      <c r="C5" s="78" t="s">
        <v>17</v>
      </c>
      <c r="D5" s="47">
        <v>3</v>
      </c>
      <c r="E5" s="52"/>
      <c r="F5" s="52">
        <f>D5*E5</f>
        <v>0</v>
      </c>
      <c r="G5" s="72"/>
      <c r="H5" s="52">
        <f>ROUND(F5*G5,2)</f>
        <v>0</v>
      </c>
      <c r="I5" s="52">
        <f>F5+H5</f>
        <v>0</v>
      </c>
      <c r="J5" s="30"/>
    </row>
    <row r="6" spans="1:10">
      <c r="A6" s="47">
        <v>4</v>
      </c>
      <c r="B6" s="33" t="s">
        <v>121</v>
      </c>
      <c r="C6" s="47" t="s">
        <v>122</v>
      </c>
      <c r="D6" s="47"/>
      <c r="E6" s="47"/>
      <c r="F6" s="47"/>
      <c r="G6" s="47"/>
      <c r="H6" s="52"/>
      <c r="I6" s="52"/>
      <c r="J6" s="30"/>
    </row>
    <row r="7" spans="1:10">
      <c r="A7" s="87"/>
      <c r="B7" s="2"/>
      <c r="C7" s="57"/>
      <c r="D7" s="57"/>
      <c r="E7" s="88" t="s">
        <v>226</v>
      </c>
      <c r="F7" s="134">
        <f>SUM(F3:F6)</f>
        <v>0</v>
      </c>
      <c r="G7" s="140"/>
      <c r="H7" s="74">
        <f>SUM(H3:H6)</f>
        <v>0</v>
      </c>
      <c r="I7" s="74">
        <f>SUM(I3:I6)</f>
        <v>0</v>
      </c>
      <c r="J7" s="2"/>
    </row>
    <row r="8" spans="1:10">
      <c r="A8" s="2"/>
      <c r="B8" s="2"/>
      <c r="C8" s="2"/>
      <c r="D8" s="2"/>
      <c r="E8" s="2"/>
      <c r="F8" s="2"/>
      <c r="G8" s="37"/>
      <c r="H8" s="2"/>
      <c r="I8" s="2"/>
      <c r="J8" s="2"/>
    </row>
    <row r="9" spans="1:10">
      <c r="A9" s="2"/>
      <c r="B9" s="2"/>
      <c r="C9" s="2"/>
      <c r="D9" s="2"/>
      <c r="E9" s="2"/>
      <c r="F9" s="2"/>
      <c r="G9" s="2"/>
      <c r="H9" s="2"/>
      <c r="I9" s="2"/>
      <c r="J9" s="2"/>
    </row>
  </sheetData>
  <mergeCells count="1">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topLeftCell="A7" zoomScaleNormal="100" zoomScalePageLayoutView="60" workbookViewId="0">
      <selection activeCell="B18" sqref="B18"/>
    </sheetView>
  </sheetViews>
  <sheetFormatPr defaultRowHeight="15"/>
  <cols>
    <col min="1" max="1" width="3.5703125" customWidth="1"/>
    <col min="2" max="2" width="91.5703125" customWidth="1"/>
    <col min="3" max="3" width="5.5703125" customWidth="1"/>
    <col min="4" max="4" width="19.85546875" customWidth="1"/>
    <col min="5" max="5" width="8" customWidth="1"/>
    <col min="6" max="6" width="11.28515625" customWidth="1"/>
    <col min="7" max="7" width="9.85546875" customWidth="1"/>
    <col min="8" max="8" width="10.140625" customWidth="1"/>
    <col min="9" max="9" width="12" customWidth="1"/>
    <col min="10" max="10" width="19" customWidth="1"/>
  </cols>
  <sheetData>
    <row r="1" spans="1:10" ht="15" customHeight="1">
      <c r="A1" s="166" t="s">
        <v>353</v>
      </c>
      <c r="B1" s="166"/>
      <c r="C1" s="166"/>
      <c r="D1" s="166"/>
      <c r="E1" s="166"/>
      <c r="F1" s="166"/>
      <c r="G1" s="166"/>
    </row>
    <row r="2" spans="1:10" ht="48" customHeight="1">
      <c r="A2" s="47" t="s">
        <v>4</v>
      </c>
      <c r="B2" s="47" t="s">
        <v>3</v>
      </c>
      <c r="C2" s="47" t="s">
        <v>0</v>
      </c>
      <c r="D2" s="47" t="s">
        <v>255</v>
      </c>
      <c r="E2" s="47" t="s">
        <v>1</v>
      </c>
      <c r="F2" s="47" t="s">
        <v>2</v>
      </c>
      <c r="G2" s="47" t="s">
        <v>225</v>
      </c>
      <c r="H2" s="50" t="s">
        <v>239</v>
      </c>
      <c r="I2" s="50" t="s">
        <v>224</v>
      </c>
      <c r="J2" s="50" t="s">
        <v>429</v>
      </c>
    </row>
    <row r="3" spans="1:10" ht="120.75" customHeight="1">
      <c r="A3" s="46">
        <v>1</v>
      </c>
      <c r="B3" s="90" t="s">
        <v>346</v>
      </c>
      <c r="C3" s="78" t="s">
        <v>17</v>
      </c>
      <c r="D3" s="78">
        <v>6</v>
      </c>
      <c r="E3" s="81"/>
      <c r="F3" s="81">
        <f>D3*E3</f>
        <v>0</v>
      </c>
      <c r="G3" s="89"/>
      <c r="H3" s="52">
        <f>ROUND(F3*G3,2)</f>
        <v>0</v>
      </c>
      <c r="I3" s="52">
        <f>F3+H3</f>
        <v>0</v>
      </c>
      <c r="J3" s="102"/>
    </row>
    <row r="4" spans="1:10" ht="15.75" customHeight="1">
      <c r="A4" s="78" t="s">
        <v>38</v>
      </c>
      <c r="B4" s="34" t="s">
        <v>124</v>
      </c>
      <c r="C4" s="78" t="s">
        <v>17</v>
      </c>
      <c r="D4" s="78">
        <v>2</v>
      </c>
      <c r="E4" s="81"/>
      <c r="F4" s="81">
        <f>D4*E4</f>
        <v>0</v>
      </c>
      <c r="G4" s="89"/>
      <c r="H4" s="52">
        <f>ROUND(F4*G4,2)</f>
        <v>0</v>
      </c>
      <c r="I4" s="52">
        <f>F4+H4</f>
        <v>0</v>
      </c>
      <c r="J4" s="102"/>
    </row>
    <row r="5" spans="1:10" ht="80.25" customHeight="1">
      <c r="A5" s="78">
        <v>2</v>
      </c>
      <c r="B5" s="34" t="s">
        <v>470</v>
      </c>
      <c r="C5" s="78" t="s">
        <v>17</v>
      </c>
      <c r="D5" s="78">
        <v>8</v>
      </c>
      <c r="E5" s="81"/>
      <c r="F5" s="81">
        <f>D5*E5</f>
        <v>0</v>
      </c>
      <c r="G5" s="89"/>
      <c r="H5" s="52">
        <f>ROUND(F5*G5,2)</f>
        <v>0</v>
      </c>
      <c r="I5" s="52">
        <f>F5+H5</f>
        <v>0</v>
      </c>
      <c r="J5" s="102"/>
    </row>
    <row r="6" spans="1:10" ht="15" customHeight="1">
      <c r="A6" s="46">
        <v>3</v>
      </c>
      <c r="B6" s="191" t="s">
        <v>206</v>
      </c>
      <c r="C6" s="192"/>
      <c r="D6" s="192"/>
      <c r="E6" s="192"/>
      <c r="F6" s="192"/>
      <c r="G6" s="192"/>
      <c r="H6" s="192"/>
      <c r="I6" s="193"/>
      <c r="J6" s="102"/>
    </row>
    <row r="7" spans="1:10" ht="51" customHeight="1">
      <c r="A7" s="78" t="s">
        <v>38</v>
      </c>
      <c r="B7" s="34" t="s">
        <v>347</v>
      </c>
      <c r="C7" s="78" t="s">
        <v>17</v>
      </c>
      <c r="D7" s="86">
        <v>1</v>
      </c>
      <c r="E7" s="83"/>
      <c r="F7" s="81">
        <f t="shared" ref="F7:F18" si="0">D7*E7</f>
        <v>0</v>
      </c>
      <c r="G7" s="89"/>
      <c r="H7" s="52">
        <f>ROUND(F7*G7,2)</f>
        <v>0</v>
      </c>
      <c r="I7" s="141">
        <f>F7+H7</f>
        <v>0</v>
      </c>
      <c r="J7" s="102"/>
    </row>
    <row r="8" spans="1:10" ht="46.5" customHeight="1">
      <c r="A8" s="78" t="s">
        <v>39</v>
      </c>
      <c r="B8" s="34" t="s">
        <v>348</v>
      </c>
      <c r="C8" s="78" t="s">
        <v>17</v>
      </c>
      <c r="D8" s="86">
        <v>3</v>
      </c>
      <c r="E8" s="83"/>
      <c r="F8" s="81">
        <f t="shared" si="0"/>
        <v>0</v>
      </c>
      <c r="G8" s="89"/>
      <c r="H8" s="52">
        <f t="shared" ref="H8:H18" si="1">ROUND(F8*G8,2)</f>
        <v>0</v>
      </c>
      <c r="I8" s="141">
        <f t="shared" ref="I8:I18" si="2">F8+H8</f>
        <v>0</v>
      </c>
      <c r="J8" s="102"/>
    </row>
    <row r="9" spans="1:10" ht="91.5" customHeight="1">
      <c r="A9" s="78" t="s">
        <v>40</v>
      </c>
      <c r="B9" s="34" t="s">
        <v>349</v>
      </c>
      <c r="C9" s="78" t="s">
        <v>17</v>
      </c>
      <c r="D9" s="86">
        <v>36</v>
      </c>
      <c r="E9" s="83"/>
      <c r="F9" s="81">
        <f t="shared" si="0"/>
        <v>0</v>
      </c>
      <c r="G9" s="89"/>
      <c r="H9" s="52">
        <f t="shared" si="1"/>
        <v>0</v>
      </c>
      <c r="I9" s="141">
        <f t="shared" si="2"/>
        <v>0</v>
      </c>
      <c r="J9" s="102"/>
    </row>
    <row r="10" spans="1:10" ht="88.5" customHeight="1">
      <c r="A10" s="78" t="s">
        <v>41</v>
      </c>
      <c r="B10" s="34" t="s">
        <v>350</v>
      </c>
      <c r="C10" s="78" t="s">
        <v>17</v>
      </c>
      <c r="D10" s="86">
        <v>552</v>
      </c>
      <c r="E10" s="83"/>
      <c r="F10" s="81">
        <f t="shared" si="0"/>
        <v>0</v>
      </c>
      <c r="G10" s="89"/>
      <c r="H10" s="52">
        <f t="shared" si="1"/>
        <v>0</v>
      </c>
      <c r="I10" s="141">
        <f t="shared" si="2"/>
        <v>0</v>
      </c>
      <c r="J10" s="102"/>
    </row>
    <row r="11" spans="1:10" ht="13.5" customHeight="1">
      <c r="A11" s="47" t="s">
        <v>42</v>
      </c>
      <c r="B11" s="33" t="s">
        <v>351</v>
      </c>
      <c r="C11" s="47" t="s">
        <v>17</v>
      </c>
      <c r="D11" s="47">
        <v>5</v>
      </c>
      <c r="E11" s="47"/>
      <c r="F11" s="52">
        <f t="shared" si="0"/>
        <v>0</v>
      </c>
      <c r="G11" s="89"/>
      <c r="H11" s="52">
        <f t="shared" si="1"/>
        <v>0</v>
      </c>
      <c r="I11" s="141">
        <f t="shared" si="2"/>
        <v>0</v>
      </c>
      <c r="J11" s="102"/>
    </row>
    <row r="12" spans="1:10" ht="15" customHeight="1">
      <c r="A12" s="78" t="s">
        <v>43</v>
      </c>
      <c r="B12" s="34" t="s">
        <v>125</v>
      </c>
      <c r="C12" s="78" t="s">
        <v>17</v>
      </c>
      <c r="D12" s="86">
        <v>320</v>
      </c>
      <c r="E12" s="83"/>
      <c r="F12" s="81">
        <f t="shared" si="0"/>
        <v>0</v>
      </c>
      <c r="G12" s="89"/>
      <c r="H12" s="52">
        <f t="shared" si="1"/>
        <v>0</v>
      </c>
      <c r="I12" s="141">
        <f t="shared" si="2"/>
        <v>0</v>
      </c>
      <c r="J12" s="102"/>
    </row>
    <row r="13" spans="1:10" ht="15" customHeight="1">
      <c r="A13" s="78" t="s">
        <v>127</v>
      </c>
      <c r="B13" s="34" t="s">
        <v>126</v>
      </c>
      <c r="C13" s="78" t="s">
        <v>17</v>
      </c>
      <c r="D13" s="86">
        <v>390</v>
      </c>
      <c r="E13" s="83"/>
      <c r="F13" s="81">
        <f t="shared" si="0"/>
        <v>0</v>
      </c>
      <c r="G13" s="89"/>
      <c r="H13" s="52">
        <f t="shared" si="1"/>
        <v>0</v>
      </c>
      <c r="I13" s="141">
        <f t="shared" si="2"/>
        <v>0</v>
      </c>
      <c r="J13" s="102"/>
    </row>
    <row r="14" spans="1:10">
      <c r="A14" s="78" t="s">
        <v>129</v>
      </c>
      <c r="B14" s="34" t="s">
        <v>128</v>
      </c>
      <c r="C14" s="78" t="s">
        <v>135</v>
      </c>
      <c r="D14" s="86">
        <v>176</v>
      </c>
      <c r="E14" s="83"/>
      <c r="F14" s="81">
        <f t="shared" si="0"/>
        <v>0</v>
      </c>
      <c r="G14" s="89"/>
      <c r="H14" s="52">
        <f t="shared" si="1"/>
        <v>0</v>
      </c>
      <c r="I14" s="141">
        <f t="shared" si="2"/>
        <v>0</v>
      </c>
      <c r="J14" s="102"/>
    </row>
    <row r="15" spans="1:10">
      <c r="A15" s="78" t="s">
        <v>131</v>
      </c>
      <c r="B15" s="34" t="s">
        <v>130</v>
      </c>
      <c r="C15" s="78" t="s">
        <v>17</v>
      </c>
      <c r="D15" s="86">
        <v>1</v>
      </c>
      <c r="E15" s="83"/>
      <c r="F15" s="81">
        <f t="shared" si="0"/>
        <v>0</v>
      </c>
      <c r="G15" s="89"/>
      <c r="H15" s="52">
        <f t="shared" si="1"/>
        <v>0</v>
      </c>
      <c r="I15" s="141">
        <f t="shared" si="2"/>
        <v>0</v>
      </c>
      <c r="J15" s="102"/>
    </row>
    <row r="16" spans="1:10">
      <c r="A16" s="78" t="s">
        <v>133</v>
      </c>
      <c r="B16" s="34" t="s">
        <v>132</v>
      </c>
      <c r="C16" s="78" t="s">
        <v>17</v>
      </c>
      <c r="D16" s="86">
        <v>1</v>
      </c>
      <c r="E16" s="83"/>
      <c r="F16" s="81">
        <f t="shared" si="0"/>
        <v>0</v>
      </c>
      <c r="G16" s="89"/>
      <c r="H16" s="52">
        <f t="shared" si="1"/>
        <v>0</v>
      </c>
      <c r="I16" s="141">
        <f t="shared" si="2"/>
        <v>0</v>
      </c>
      <c r="J16" s="102"/>
    </row>
    <row r="17" spans="1:10" ht="15" customHeight="1">
      <c r="A17" s="47" t="s">
        <v>207</v>
      </c>
      <c r="B17" s="34" t="s">
        <v>134</v>
      </c>
      <c r="C17" s="78" t="s">
        <v>17</v>
      </c>
      <c r="D17" s="86">
        <v>1</v>
      </c>
      <c r="E17" s="83"/>
      <c r="F17" s="81">
        <f t="shared" si="0"/>
        <v>0</v>
      </c>
      <c r="G17" s="89"/>
      <c r="H17" s="52">
        <f t="shared" si="1"/>
        <v>0</v>
      </c>
      <c r="I17" s="141">
        <f t="shared" si="2"/>
        <v>0</v>
      </c>
      <c r="J17" s="102"/>
    </row>
    <row r="18" spans="1:10" ht="15" customHeight="1">
      <c r="A18" s="78">
        <v>4</v>
      </c>
      <c r="B18" s="34" t="s">
        <v>352</v>
      </c>
      <c r="C18" s="86" t="s">
        <v>169</v>
      </c>
      <c r="D18" s="78">
        <v>320</v>
      </c>
      <c r="E18" s="83"/>
      <c r="F18" s="81">
        <f t="shared" si="0"/>
        <v>0</v>
      </c>
      <c r="G18" s="89"/>
      <c r="H18" s="52">
        <f t="shared" si="1"/>
        <v>0</v>
      </c>
      <c r="I18" s="141">
        <f t="shared" si="2"/>
        <v>0</v>
      </c>
      <c r="J18" s="102"/>
    </row>
    <row r="19" spans="1:10">
      <c r="A19" s="2"/>
      <c r="B19" s="2"/>
      <c r="C19" s="2"/>
      <c r="D19" s="2"/>
      <c r="E19" s="46" t="s">
        <v>226</v>
      </c>
      <c r="F19" s="103">
        <f>SUM(F7:F18,F3:F5)</f>
        <v>0</v>
      </c>
      <c r="G19" s="115"/>
      <c r="H19" s="103">
        <f>SUM(H7:H18,H3:H5)</f>
        <v>0</v>
      </c>
      <c r="I19" s="103">
        <f>SUM(I7:I18,I3:I5)</f>
        <v>0</v>
      </c>
      <c r="J19" s="10"/>
    </row>
    <row r="20" spans="1:10">
      <c r="G20" s="10"/>
    </row>
  </sheetData>
  <mergeCells count="2">
    <mergeCell ref="A1:G1"/>
    <mergeCell ref="B6:I6"/>
  </mergeCells>
  <pageMargins left="0.70866141732283472" right="0.70866141732283472" top="0.74803149606299213" bottom="0.74803149606299213" header="0.31496062992125984" footer="0.31496062992125984"/>
  <pageSetup paperSize="9" scale="6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
  <sheetViews>
    <sheetView zoomScaleNormal="100" zoomScalePageLayoutView="60" workbookViewId="0">
      <selection activeCell="B9" sqref="B9:E9"/>
    </sheetView>
  </sheetViews>
  <sheetFormatPr defaultRowHeight="15"/>
  <cols>
    <col min="1" max="1" width="4.5703125" customWidth="1"/>
    <col min="2" max="2" width="61.5703125" customWidth="1"/>
    <col min="3" max="3" width="5.7109375" customWidth="1"/>
    <col min="4" max="4" width="19.42578125" customWidth="1"/>
    <col min="5" max="5" width="8.5703125" customWidth="1"/>
    <col min="6" max="6" width="11" customWidth="1"/>
    <col min="7" max="7" width="9.85546875" customWidth="1"/>
    <col min="8" max="8" width="8.85546875" customWidth="1"/>
    <col min="9" max="9" width="11" customWidth="1"/>
    <col min="10" max="10" width="18.85546875" customWidth="1"/>
  </cols>
  <sheetData>
    <row r="1" spans="1:12" ht="15" customHeight="1">
      <c r="A1" s="166" t="s">
        <v>357</v>
      </c>
      <c r="B1" s="166"/>
      <c r="C1" s="166"/>
      <c r="D1" s="166"/>
      <c r="E1" s="166"/>
      <c r="F1" s="2"/>
      <c r="G1" s="2"/>
      <c r="H1" s="2"/>
      <c r="I1" s="2"/>
    </row>
    <row r="2" spans="1:12" ht="46.5" customHeight="1">
      <c r="A2" s="47" t="s">
        <v>4</v>
      </c>
      <c r="B2" s="47" t="s">
        <v>3</v>
      </c>
      <c r="C2" s="47" t="s">
        <v>0</v>
      </c>
      <c r="D2" s="47" t="s">
        <v>255</v>
      </c>
      <c r="E2" s="47" t="s">
        <v>1</v>
      </c>
      <c r="F2" s="47" t="s">
        <v>2</v>
      </c>
      <c r="G2" s="47" t="s">
        <v>225</v>
      </c>
      <c r="H2" s="50" t="s">
        <v>239</v>
      </c>
      <c r="I2" s="50" t="s">
        <v>224</v>
      </c>
      <c r="J2" s="50" t="s">
        <v>429</v>
      </c>
    </row>
    <row r="3" spans="1:12" ht="30">
      <c r="A3" s="78">
        <v>1</v>
      </c>
      <c r="B3" s="34" t="s">
        <v>136</v>
      </c>
      <c r="C3" s="78" t="s">
        <v>17</v>
      </c>
      <c r="D3" s="78">
        <v>70</v>
      </c>
      <c r="E3" s="81"/>
      <c r="F3" s="81">
        <f>D3*E3</f>
        <v>0</v>
      </c>
      <c r="G3" s="89"/>
      <c r="H3" s="81">
        <f>ROUND(F3*G3,2)</f>
        <v>0</v>
      </c>
      <c r="I3" s="81">
        <f>F3+H3</f>
        <v>0</v>
      </c>
      <c r="J3" s="142"/>
      <c r="K3" s="15"/>
      <c r="L3" s="15"/>
    </row>
    <row r="4" spans="1:12" ht="15.75" customHeight="1">
      <c r="A4" s="78">
        <v>2</v>
      </c>
      <c r="B4" s="34" t="s">
        <v>355</v>
      </c>
      <c r="C4" s="78" t="s">
        <v>17</v>
      </c>
      <c r="D4" s="78">
        <v>50</v>
      </c>
      <c r="E4" s="81"/>
      <c r="F4" s="81">
        <f>D4*E4</f>
        <v>0</v>
      </c>
      <c r="G4" s="89"/>
      <c r="H4" s="81">
        <f>ROUND(F4*G4,2)</f>
        <v>0</v>
      </c>
      <c r="I4" s="81">
        <f>F4+H4</f>
        <v>0</v>
      </c>
      <c r="J4" s="142"/>
      <c r="K4" s="15"/>
      <c r="L4" s="15"/>
    </row>
    <row r="5" spans="1:12" ht="15" customHeight="1">
      <c r="A5" s="78">
        <v>3</v>
      </c>
      <c r="B5" s="34" t="s">
        <v>356</v>
      </c>
      <c r="C5" s="78" t="s">
        <v>17</v>
      </c>
      <c r="D5" s="78">
        <v>12</v>
      </c>
      <c r="E5" s="81"/>
      <c r="F5" s="81">
        <f>D5*E5</f>
        <v>0</v>
      </c>
      <c r="G5" s="89"/>
      <c r="H5" s="81">
        <f>ROUND(F5*G5,2)</f>
        <v>0</v>
      </c>
      <c r="I5" s="81">
        <f>F5+H5</f>
        <v>0</v>
      </c>
      <c r="J5" s="142"/>
      <c r="K5" s="15"/>
      <c r="L5" s="15"/>
    </row>
    <row r="6" spans="1:12">
      <c r="A6" s="80"/>
      <c r="B6" s="13"/>
      <c r="C6" s="80"/>
      <c r="D6" s="13"/>
      <c r="E6" s="46" t="s">
        <v>226</v>
      </c>
      <c r="F6" s="74">
        <f>SUM(F3:F5)</f>
        <v>0</v>
      </c>
      <c r="G6" s="125"/>
      <c r="H6" s="74">
        <f>SUM(H3:H5)</f>
        <v>0</v>
      </c>
      <c r="I6" s="74">
        <f>SUM(I3:I5)</f>
        <v>0</v>
      </c>
      <c r="J6" s="15"/>
      <c r="K6" s="15"/>
      <c r="L6" s="15"/>
    </row>
    <row r="7" spans="1:12">
      <c r="A7" s="80"/>
      <c r="B7" s="13"/>
      <c r="C7" s="80"/>
      <c r="D7" s="13"/>
      <c r="E7" s="13"/>
      <c r="F7" s="13"/>
      <c r="G7" s="13"/>
      <c r="H7" s="91"/>
      <c r="I7" s="91"/>
      <c r="J7" s="15"/>
      <c r="K7" s="15"/>
      <c r="L7" s="15"/>
    </row>
    <row r="8" spans="1:12">
      <c r="A8" s="80"/>
      <c r="B8" s="91"/>
      <c r="C8" s="91"/>
      <c r="D8" s="91"/>
      <c r="E8" s="91"/>
      <c r="F8" s="91"/>
      <c r="G8" s="91"/>
      <c r="H8" s="91"/>
      <c r="I8" s="91"/>
      <c r="J8" s="15"/>
      <c r="K8" s="15"/>
      <c r="L8" s="15"/>
    </row>
    <row r="9" spans="1:12" ht="30" customHeight="1">
      <c r="A9" s="91"/>
      <c r="B9" s="194" t="s">
        <v>354</v>
      </c>
      <c r="C9" s="194"/>
      <c r="D9" s="194"/>
      <c r="E9" s="194"/>
      <c r="F9" s="91"/>
      <c r="G9" s="91"/>
      <c r="H9" s="91"/>
      <c r="I9" s="91"/>
      <c r="J9" s="15"/>
      <c r="K9" s="15"/>
    </row>
    <row r="10" spans="1:12">
      <c r="A10" s="91"/>
      <c r="B10" s="91"/>
      <c r="C10" s="91"/>
      <c r="D10" s="91"/>
      <c r="E10" s="91"/>
      <c r="F10" s="91"/>
      <c r="G10" s="91"/>
      <c r="H10" s="91"/>
      <c r="I10" s="91"/>
      <c r="J10" s="15"/>
      <c r="K10" s="15"/>
      <c r="L10" s="15"/>
    </row>
    <row r="11" spans="1:12">
      <c r="A11" s="15"/>
      <c r="B11" s="15"/>
      <c r="C11" s="15"/>
      <c r="D11" s="15"/>
      <c r="E11" s="15"/>
      <c r="F11" s="15"/>
      <c r="G11" s="15"/>
      <c r="H11" s="15"/>
      <c r="I11" s="15"/>
      <c r="J11" s="15"/>
      <c r="K11" s="15"/>
      <c r="L11" s="15"/>
    </row>
    <row r="12" spans="1:12">
      <c r="A12" s="15"/>
      <c r="I12" s="15"/>
      <c r="J12" s="15"/>
      <c r="K12" s="15"/>
      <c r="L12" s="15"/>
    </row>
  </sheetData>
  <mergeCells count="2">
    <mergeCell ref="B9:E9"/>
    <mergeCell ref="A1:E1"/>
  </mergeCells>
  <pageMargins left="0.70866141732283472" right="0.70866141732283472" top="0.74803149606299213" bottom="0.74803149606299213" header="0.31496062992125984" footer="0.31496062992125984"/>
  <pageSetup paperSize="9"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
  <sheetViews>
    <sheetView zoomScale="90" zoomScaleNormal="90" zoomScalePageLayoutView="60" workbookViewId="0">
      <selection activeCell="B4" sqref="B4"/>
    </sheetView>
  </sheetViews>
  <sheetFormatPr defaultRowHeight="15"/>
  <cols>
    <col min="1" max="1" width="3.140625" customWidth="1"/>
    <col min="2" max="2" width="54.85546875" customWidth="1"/>
    <col min="3" max="3" width="5.28515625" customWidth="1"/>
    <col min="4" max="4" width="20.5703125" customWidth="1"/>
    <col min="5" max="5" width="8.42578125" customWidth="1"/>
    <col min="6" max="6" width="10.5703125" customWidth="1"/>
    <col min="7" max="7" width="9.140625" style="39" customWidth="1"/>
    <col min="8" max="8" width="8.5703125" style="39" customWidth="1"/>
    <col min="9" max="9" width="10.5703125" customWidth="1"/>
    <col min="10" max="10" width="19.28515625" customWidth="1"/>
    <col min="11" max="11" width="14.42578125" customWidth="1"/>
  </cols>
  <sheetData>
    <row r="1" spans="1:11">
      <c r="A1" s="166" t="s">
        <v>174</v>
      </c>
      <c r="B1" s="166"/>
      <c r="C1" s="166"/>
      <c r="D1" s="2"/>
      <c r="E1" s="2"/>
      <c r="F1" s="2"/>
      <c r="G1" s="68"/>
      <c r="H1" s="68"/>
      <c r="I1" s="3"/>
      <c r="J1" s="2"/>
      <c r="K1" s="2"/>
    </row>
    <row r="2" spans="1:11" ht="48.75" customHeight="1">
      <c r="A2" s="47" t="s">
        <v>4</v>
      </c>
      <c r="B2" s="47" t="s">
        <v>3</v>
      </c>
      <c r="C2" s="47" t="s">
        <v>0</v>
      </c>
      <c r="D2" s="47" t="s">
        <v>255</v>
      </c>
      <c r="E2" s="47" t="s">
        <v>1</v>
      </c>
      <c r="F2" s="47" t="s">
        <v>2</v>
      </c>
      <c r="G2" s="50" t="s">
        <v>225</v>
      </c>
      <c r="H2" s="50" t="s">
        <v>239</v>
      </c>
      <c r="I2" s="47" t="s">
        <v>224</v>
      </c>
      <c r="J2" s="50" t="s">
        <v>429</v>
      </c>
      <c r="K2" s="51" t="s">
        <v>144</v>
      </c>
    </row>
    <row r="3" spans="1:11" ht="39" customHeight="1">
      <c r="A3" s="47">
        <v>1</v>
      </c>
      <c r="B3" s="33" t="s">
        <v>243</v>
      </c>
      <c r="C3" s="47" t="s">
        <v>7</v>
      </c>
      <c r="D3" s="47">
        <v>170</v>
      </c>
      <c r="E3" s="52"/>
      <c r="F3" s="52">
        <f>D3*E3</f>
        <v>0</v>
      </c>
      <c r="G3" s="53"/>
      <c r="H3" s="104">
        <f>ROUND(F3*G3,2)</f>
        <v>0</v>
      </c>
      <c r="I3" s="52">
        <f>F3+H3</f>
        <v>0</v>
      </c>
      <c r="J3" s="47"/>
      <c r="K3" s="51" t="s">
        <v>166</v>
      </c>
    </row>
    <row r="4" spans="1:11" ht="98.25" customHeight="1">
      <c r="A4" s="47">
        <v>2</v>
      </c>
      <c r="B4" s="33" t="s">
        <v>244</v>
      </c>
      <c r="C4" s="47" t="s">
        <v>17</v>
      </c>
      <c r="D4" s="47">
        <v>150</v>
      </c>
      <c r="E4" s="52"/>
      <c r="F4" s="52">
        <f>D4*E4</f>
        <v>0</v>
      </c>
      <c r="G4" s="53"/>
      <c r="H4" s="104">
        <f>ROUND(F4*G4,2)</f>
        <v>0</v>
      </c>
      <c r="I4" s="52">
        <f>F4+H4</f>
        <v>0</v>
      </c>
      <c r="J4" s="47"/>
      <c r="K4" s="51" t="s">
        <v>165</v>
      </c>
    </row>
    <row r="5" spans="1:11">
      <c r="A5" s="2"/>
      <c r="B5" s="2"/>
      <c r="C5" s="2"/>
      <c r="D5" s="2"/>
      <c r="E5" s="46" t="s">
        <v>226</v>
      </c>
      <c r="F5" s="74">
        <f>SUM(F3:F4)</f>
        <v>0</v>
      </c>
      <c r="G5" s="116"/>
      <c r="H5" s="74">
        <f>SUM(H3:H4)</f>
        <v>0</v>
      </c>
      <c r="I5" s="74">
        <f>SUM(I3:I4)</f>
        <v>0</v>
      </c>
      <c r="J5" s="2"/>
      <c r="K5" s="2"/>
    </row>
    <row r="6" spans="1:11">
      <c r="A6" s="2"/>
      <c r="B6" s="66" t="s">
        <v>181</v>
      </c>
      <c r="C6" s="2"/>
      <c r="D6" s="2"/>
      <c r="E6" s="2"/>
      <c r="F6" s="2"/>
      <c r="G6" s="69"/>
      <c r="H6" s="69"/>
      <c r="I6" s="2"/>
      <c r="J6" s="2"/>
      <c r="K6" s="2"/>
    </row>
    <row r="7" spans="1:11">
      <c r="A7" s="2"/>
      <c r="B7" s="2"/>
      <c r="C7" s="2"/>
      <c r="D7" s="2"/>
      <c r="E7" s="2"/>
      <c r="F7" s="2"/>
      <c r="G7" s="68"/>
      <c r="H7" s="68"/>
      <c r="I7" s="2"/>
      <c r="J7" s="2"/>
      <c r="K7" s="2"/>
    </row>
    <row r="8" spans="1:11">
      <c r="A8" s="2"/>
      <c r="B8" s="2"/>
      <c r="C8" s="2"/>
      <c r="D8" s="2"/>
      <c r="E8" s="2"/>
      <c r="F8" s="2"/>
      <c r="G8" s="68"/>
      <c r="H8" s="68"/>
      <c r="I8" s="2"/>
      <c r="J8" s="2"/>
      <c r="K8" s="2"/>
    </row>
  </sheetData>
  <mergeCells count="1">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4.140625" customWidth="1"/>
    <col min="2" max="2" width="49.42578125" customWidth="1"/>
    <col min="3" max="3" width="5.5703125" customWidth="1"/>
    <col min="4" max="4" width="20" customWidth="1"/>
    <col min="5" max="5" width="9" customWidth="1"/>
    <col min="6" max="6" width="11" customWidth="1"/>
    <col min="7" max="7" width="9.7109375" customWidth="1"/>
    <col min="8" max="8" width="7.140625" customWidth="1"/>
    <col min="9" max="9" width="10.85546875" customWidth="1"/>
    <col min="10" max="10" width="18.85546875" customWidth="1"/>
  </cols>
  <sheetData>
    <row r="1" spans="1:10">
      <c r="A1" s="186" t="s">
        <v>359</v>
      </c>
      <c r="B1" s="186"/>
      <c r="C1" s="186"/>
    </row>
    <row r="2" spans="1:10" ht="49.5" customHeight="1">
      <c r="A2" s="47" t="s">
        <v>4</v>
      </c>
      <c r="B2" s="47" t="s">
        <v>3</v>
      </c>
      <c r="C2" s="47" t="s">
        <v>0</v>
      </c>
      <c r="D2" s="47" t="s">
        <v>255</v>
      </c>
      <c r="E2" s="47" t="s">
        <v>1</v>
      </c>
      <c r="F2" s="47" t="s">
        <v>2</v>
      </c>
      <c r="G2" s="47" t="s">
        <v>225</v>
      </c>
      <c r="H2" s="50" t="s">
        <v>239</v>
      </c>
      <c r="I2" s="50" t="s">
        <v>224</v>
      </c>
      <c r="J2" s="50" t="s">
        <v>429</v>
      </c>
    </row>
    <row r="3" spans="1:10" ht="32.25" customHeight="1">
      <c r="A3" s="78">
        <v>1</v>
      </c>
      <c r="B3" s="34" t="s">
        <v>358</v>
      </c>
      <c r="C3" s="78" t="s">
        <v>17</v>
      </c>
      <c r="D3" s="78">
        <v>9</v>
      </c>
      <c r="E3" s="81"/>
      <c r="F3" s="52">
        <f>D3*E3</f>
        <v>0</v>
      </c>
      <c r="G3" s="72"/>
      <c r="H3" s="52">
        <f>ROUND(F3*G3,2)</f>
        <v>0</v>
      </c>
      <c r="I3" s="52">
        <f>F3+H3</f>
        <v>0</v>
      </c>
      <c r="J3" s="102"/>
    </row>
    <row r="4" spans="1:10">
      <c r="A4" s="2"/>
      <c r="B4" s="2"/>
      <c r="C4" s="2"/>
      <c r="D4" s="2"/>
      <c r="E4" s="46" t="s">
        <v>226</v>
      </c>
      <c r="F4" s="74">
        <f>SUM(F3)</f>
        <v>0</v>
      </c>
      <c r="G4" s="125"/>
      <c r="H4" s="74">
        <f>SUM(H3)</f>
        <v>0</v>
      </c>
      <c r="I4" s="74">
        <f>SUM(I3)</f>
        <v>0</v>
      </c>
    </row>
    <row r="5" spans="1:10">
      <c r="A5" s="2"/>
      <c r="B5" s="2"/>
      <c r="C5" s="2"/>
      <c r="D5" s="2"/>
      <c r="E5" s="2"/>
      <c r="F5" s="2"/>
      <c r="G5" s="37"/>
      <c r="H5" s="2"/>
      <c r="I5" s="2"/>
    </row>
    <row r="6" spans="1:10">
      <c r="G6" s="10"/>
    </row>
  </sheetData>
  <mergeCells count="1">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zoomScaleNormal="100" zoomScalePageLayoutView="60" workbookViewId="0">
      <selection activeCell="C4" sqref="C4"/>
    </sheetView>
  </sheetViews>
  <sheetFormatPr defaultRowHeight="15"/>
  <cols>
    <col min="1" max="1" width="3.42578125" customWidth="1"/>
    <col min="2" max="2" width="33.28515625" customWidth="1"/>
    <col min="3" max="3" width="15.5703125" customWidth="1"/>
    <col min="4" max="4" width="19.85546875" customWidth="1"/>
    <col min="5" max="5" width="9" customWidth="1"/>
    <col min="6" max="6" width="10.5703125" customWidth="1"/>
    <col min="7" max="7" width="9.85546875" customWidth="1"/>
    <col min="8" max="8" width="8" customWidth="1"/>
    <col min="9" max="9" width="11" customWidth="1"/>
    <col min="10" max="10" width="18.7109375" customWidth="1"/>
  </cols>
  <sheetData>
    <row r="1" spans="1:10">
      <c r="A1" s="166" t="s">
        <v>360</v>
      </c>
      <c r="B1" s="166"/>
      <c r="C1" s="166"/>
      <c r="D1" s="2"/>
      <c r="E1" s="2"/>
      <c r="F1" s="2"/>
      <c r="G1" s="2"/>
      <c r="H1" s="2"/>
      <c r="I1" s="2"/>
      <c r="J1" s="2"/>
    </row>
    <row r="2" spans="1:10" ht="49.5" customHeight="1">
      <c r="A2" s="47" t="s">
        <v>4</v>
      </c>
      <c r="B2" s="47" t="s">
        <v>3</v>
      </c>
      <c r="C2" s="47" t="s">
        <v>0</v>
      </c>
      <c r="D2" s="47" t="s">
        <v>255</v>
      </c>
      <c r="E2" s="47" t="s">
        <v>1</v>
      </c>
      <c r="F2" s="47" t="s">
        <v>2</v>
      </c>
      <c r="G2" s="47" t="s">
        <v>225</v>
      </c>
      <c r="H2" s="50" t="s">
        <v>239</v>
      </c>
      <c r="I2" s="50" t="s">
        <v>224</v>
      </c>
      <c r="J2" s="50" t="s">
        <v>429</v>
      </c>
    </row>
    <row r="3" spans="1:10" ht="15.75" customHeight="1">
      <c r="A3" s="78">
        <v>1</v>
      </c>
      <c r="B3" s="34" t="s">
        <v>137</v>
      </c>
      <c r="C3" s="78" t="s">
        <v>17</v>
      </c>
      <c r="D3" s="78">
        <v>100</v>
      </c>
      <c r="E3" s="52"/>
      <c r="F3" s="52">
        <f>D3*E3</f>
        <v>0</v>
      </c>
      <c r="G3" s="72"/>
      <c r="H3" s="52">
        <f>ROUND(F3*G3,2)</f>
        <v>0</v>
      </c>
      <c r="I3" s="52">
        <f>H3+F3</f>
        <v>0</v>
      </c>
      <c r="J3" s="30"/>
    </row>
    <row r="4" spans="1:10" ht="14.25" customHeight="1">
      <c r="A4" s="47">
        <v>2</v>
      </c>
      <c r="B4" s="33" t="s">
        <v>138</v>
      </c>
      <c r="C4" s="47" t="s">
        <v>465</v>
      </c>
      <c r="D4" s="47">
        <v>2</v>
      </c>
      <c r="E4" s="50"/>
      <c r="F4" s="92">
        <f>D4*E4</f>
        <v>0</v>
      </c>
      <c r="G4" s="164"/>
      <c r="H4" s="52">
        <f>ROUND(F4*G4,2)</f>
        <v>0</v>
      </c>
      <c r="I4" s="52">
        <f>H4+F4</f>
        <v>0</v>
      </c>
      <c r="J4" s="30"/>
    </row>
    <row r="5" spans="1:10">
      <c r="A5" s="2"/>
      <c r="B5" s="2"/>
      <c r="C5" s="2"/>
      <c r="D5" s="2"/>
      <c r="E5" s="88" t="s">
        <v>226</v>
      </c>
      <c r="F5" s="134">
        <f>SUM(F3:F4)</f>
        <v>0</v>
      </c>
      <c r="G5" s="140"/>
      <c r="H5" s="74">
        <f>SUM(H3:H4)</f>
        <v>0</v>
      </c>
      <c r="I5" s="74">
        <f>SUM(I3:I4)</f>
        <v>0</v>
      </c>
      <c r="J5" s="2"/>
    </row>
    <row r="6" spans="1:10">
      <c r="A6" s="2"/>
      <c r="B6" s="2"/>
      <c r="C6" s="2"/>
      <c r="D6" s="2"/>
      <c r="E6" s="2"/>
      <c r="F6" s="2"/>
      <c r="G6" s="37"/>
      <c r="H6" s="2"/>
      <c r="I6" s="2"/>
      <c r="J6" s="2"/>
    </row>
    <row r="7" spans="1:10">
      <c r="A7" s="2"/>
      <c r="B7" s="2"/>
      <c r="C7" s="2"/>
      <c r="D7" s="2"/>
      <c r="E7" s="2"/>
      <c r="F7" s="2"/>
      <c r="G7" s="2"/>
      <c r="H7" s="2"/>
      <c r="I7" s="2"/>
      <c r="J7" s="2"/>
    </row>
  </sheetData>
  <mergeCells count="1">
    <mergeCell ref="A1:C1"/>
  </mergeCells>
  <pageMargins left="0.70866141732283472" right="0.70866141732283472" top="0.74803149606299213" bottom="0.74803149606299213" header="0.31496062992125984" footer="0.31496062992125984"/>
  <pageSetup paperSize="9" scale="9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D9" sqref="D9"/>
    </sheetView>
  </sheetViews>
  <sheetFormatPr defaultRowHeight="15"/>
  <cols>
    <col min="1" max="1" width="3.5703125" customWidth="1"/>
    <col min="2" max="2" width="36.5703125" customWidth="1"/>
    <col min="3" max="3" width="12.7109375" customWidth="1"/>
    <col min="4" max="4" width="20.140625" customWidth="1"/>
    <col min="5" max="5" width="9.28515625" customWidth="1"/>
    <col min="6" max="6" width="11" customWidth="1"/>
    <col min="7" max="7" width="9.42578125" customWidth="1"/>
    <col min="8" max="8" width="8.140625" customWidth="1"/>
    <col min="9" max="9" width="11.140625" customWidth="1"/>
    <col min="10" max="10" width="18.7109375" customWidth="1"/>
  </cols>
  <sheetData>
    <row r="1" spans="1:10">
      <c r="A1" s="166" t="s">
        <v>361</v>
      </c>
      <c r="B1" s="166"/>
      <c r="C1" s="166"/>
    </row>
    <row r="2" spans="1:10" ht="47.25" customHeight="1">
      <c r="A2" s="47" t="s">
        <v>4</v>
      </c>
      <c r="B2" s="47" t="s">
        <v>3</v>
      </c>
      <c r="C2" s="47" t="s">
        <v>0</v>
      </c>
      <c r="D2" s="47" t="s">
        <v>255</v>
      </c>
      <c r="E2" s="47" t="s">
        <v>1</v>
      </c>
      <c r="F2" s="47" t="s">
        <v>2</v>
      </c>
      <c r="G2" s="47" t="s">
        <v>225</v>
      </c>
      <c r="H2" s="50" t="s">
        <v>239</v>
      </c>
      <c r="I2" s="50" t="s">
        <v>224</v>
      </c>
      <c r="J2" s="50" t="s">
        <v>429</v>
      </c>
    </row>
    <row r="3" spans="1:10">
      <c r="A3" s="78">
        <v>1</v>
      </c>
      <c r="B3" s="34" t="s">
        <v>139</v>
      </c>
      <c r="C3" s="78" t="s">
        <v>17</v>
      </c>
      <c r="D3" s="78">
        <v>350</v>
      </c>
      <c r="E3" s="52"/>
      <c r="F3" s="52">
        <f>D3*E3</f>
        <v>0</v>
      </c>
      <c r="G3" s="72"/>
      <c r="H3" s="52">
        <f>ROUND(F3*G3,2)</f>
        <v>0</v>
      </c>
      <c r="I3" s="52">
        <f>F3+H3</f>
        <v>0</v>
      </c>
      <c r="J3" s="102"/>
    </row>
    <row r="4" spans="1:10" ht="15" customHeight="1">
      <c r="A4" s="47">
        <v>2</v>
      </c>
      <c r="B4" s="33" t="s">
        <v>138</v>
      </c>
      <c r="C4" s="47" t="s">
        <v>465</v>
      </c>
      <c r="D4" s="47">
        <v>2</v>
      </c>
      <c r="E4" s="104"/>
      <c r="F4" s="92">
        <f>D4*E4</f>
        <v>0</v>
      </c>
      <c r="G4" s="164"/>
      <c r="H4" s="52">
        <f>ROUND(F4*G4,2)</f>
        <v>0</v>
      </c>
      <c r="I4" s="52">
        <f>F4+H4</f>
        <v>0</v>
      </c>
      <c r="J4" s="102"/>
    </row>
    <row r="5" spans="1:10">
      <c r="A5" s="2"/>
      <c r="B5" s="2"/>
      <c r="C5" s="2"/>
      <c r="D5" s="2"/>
      <c r="E5" s="88" t="s">
        <v>226</v>
      </c>
      <c r="F5" s="134">
        <f>SUM(F3:F4)</f>
        <v>0</v>
      </c>
      <c r="G5" s="140"/>
      <c r="H5" s="74">
        <f>SUM(H3:H4)</f>
        <v>0</v>
      </c>
      <c r="I5" s="74">
        <f>SUM(I3:I4)</f>
        <v>0</v>
      </c>
    </row>
    <row r="6" spans="1:10">
      <c r="A6" s="2"/>
      <c r="B6" s="2"/>
      <c r="C6" s="2"/>
      <c r="D6" s="2"/>
      <c r="E6" s="2"/>
      <c r="F6" s="2"/>
      <c r="G6" s="37"/>
      <c r="H6" s="2"/>
      <c r="I6" s="2"/>
    </row>
  </sheetData>
  <mergeCells count="1">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zoomScaleNormal="100" zoomScalePageLayoutView="60" workbookViewId="0">
      <selection activeCell="B4" sqref="B4"/>
    </sheetView>
  </sheetViews>
  <sheetFormatPr defaultRowHeight="15"/>
  <cols>
    <col min="1" max="1" width="3.7109375" customWidth="1"/>
    <col min="2" max="2" width="61" customWidth="1"/>
    <col min="3" max="3" width="5.7109375" customWidth="1"/>
    <col min="4" max="4" width="24" customWidth="1"/>
    <col min="5" max="5" width="9.85546875" customWidth="1"/>
    <col min="6" max="6" width="12.140625" customWidth="1"/>
    <col min="7" max="7" width="9" customWidth="1"/>
    <col min="8" max="8" width="10" customWidth="1"/>
    <col min="9" max="9" width="16.5703125" customWidth="1"/>
    <col min="10" max="10" width="18.42578125" customWidth="1"/>
  </cols>
  <sheetData>
    <row r="1" spans="1:10" ht="15" customHeight="1">
      <c r="A1" s="178" t="s">
        <v>362</v>
      </c>
      <c r="B1" s="178"/>
      <c r="C1" s="178"/>
      <c r="D1" s="178"/>
      <c r="E1" s="2"/>
      <c r="F1" s="2"/>
      <c r="G1" s="2"/>
      <c r="H1" s="2"/>
      <c r="I1" s="2"/>
    </row>
    <row r="2" spans="1:10" ht="42" customHeight="1">
      <c r="A2" s="47" t="s">
        <v>4</v>
      </c>
      <c r="B2" s="47" t="s">
        <v>3</v>
      </c>
      <c r="C2" s="47" t="s">
        <v>0</v>
      </c>
      <c r="D2" s="47" t="s">
        <v>255</v>
      </c>
      <c r="E2" s="47" t="s">
        <v>1</v>
      </c>
      <c r="F2" s="47" t="s">
        <v>2</v>
      </c>
      <c r="G2" s="47" t="s">
        <v>225</v>
      </c>
      <c r="H2" s="50" t="s">
        <v>239</v>
      </c>
      <c r="I2" s="50" t="s">
        <v>224</v>
      </c>
      <c r="J2" s="50" t="s">
        <v>429</v>
      </c>
    </row>
    <row r="3" spans="1:10" ht="15" customHeight="1">
      <c r="A3" s="46">
        <v>1</v>
      </c>
      <c r="B3" s="191" t="s">
        <v>363</v>
      </c>
      <c r="C3" s="192"/>
      <c r="D3" s="192"/>
      <c r="E3" s="192"/>
      <c r="F3" s="192"/>
      <c r="G3" s="192"/>
      <c r="H3" s="192"/>
      <c r="I3" s="192"/>
      <c r="J3" s="193"/>
    </row>
    <row r="4" spans="1:10">
      <c r="A4" s="78" t="s">
        <v>38</v>
      </c>
      <c r="B4" s="34" t="s">
        <v>368</v>
      </c>
      <c r="C4" s="78" t="s">
        <v>17</v>
      </c>
      <c r="D4" s="47">
        <v>140</v>
      </c>
      <c r="E4" s="52"/>
      <c r="F4" s="52">
        <f>D4*E4</f>
        <v>0</v>
      </c>
      <c r="G4" s="72"/>
      <c r="H4" s="52">
        <f>ROUND(F4*G4,2)</f>
        <v>0</v>
      </c>
      <c r="I4" s="52">
        <f>F4+H4</f>
        <v>0</v>
      </c>
      <c r="J4" s="102"/>
    </row>
    <row r="5" spans="1:10" ht="33.75" customHeight="1">
      <c r="A5" s="46">
        <v>2</v>
      </c>
      <c r="B5" s="168" t="s">
        <v>364</v>
      </c>
      <c r="C5" s="169"/>
      <c r="D5" s="169"/>
      <c r="E5" s="169"/>
      <c r="F5" s="169"/>
      <c r="G5" s="169"/>
      <c r="H5" s="169"/>
      <c r="I5" s="169"/>
      <c r="J5" s="170"/>
    </row>
    <row r="6" spans="1:10">
      <c r="A6" s="47" t="s">
        <v>38</v>
      </c>
      <c r="B6" s="33" t="s">
        <v>142</v>
      </c>
      <c r="C6" s="47" t="s">
        <v>17</v>
      </c>
      <c r="D6" s="47">
        <v>10</v>
      </c>
      <c r="E6" s="52"/>
      <c r="F6" s="52">
        <f>D6*E6</f>
        <v>0</v>
      </c>
      <c r="G6" s="72"/>
      <c r="H6" s="52">
        <f>ROUND(F6*G6,2)</f>
        <v>0</v>
      </c>
      <c r="I6" s="47">
        <f>F6+H6</f>
        <v>0</v>
      </c>
      <c r="J6" s="102"/>
    </row>
    <row r="7" spans="1:10" ht="49.5" customHeight="1">
      <c r="A7" s="46">
        <v>3</v>
      </c>
      <c r="B7" s="168" t="s">
        <v>365</v>
      </c>
      <c r="C7" s="169"/>
      <c r="D7" s="169"/>
      <c r="E7" s="169"/>
      <c r="F7" s="169"/>
      <c r="G7" s="169"/>
      <c r="H7" s="169"/>
      <c r="I7" s="169"/>
      <c r="J7" s="170"/>
    </row>
    <row r="8" spans="1:10" ht="30">
      <c r="A8" s="47" t="s">
        <v>38</v>
      </c>
      <c r="B8" s="33" t="s">
        <v>369</v>
      </c>
      <c r="C8" s="47" t="s">
        <v>17</v>
      </c>
      <c r="D8" s="47">
        <v>10</v>
      </c>
      <c r="E8" s="52"/>
      <c r="F8" s="52">
        <f>D8*E8</f>
        <v>0</v>
      </c>
      <c r="G8" s="72"/>
      <c r="H8" s="52">
        <f>ROUND(F8*G8,2)</f>
        <v>0</v>
      </c>
      <c r="I8" s="47">
        <f>F8+H8</f>
        <v>0</v>
      </c>
      <c r="J8" s="102"/>
    </row>
    <row r="9" spans="1:10" ht="49.5" customHeight="1">
      <c r="A9" s="99">
        <v>4</v>
      </c>
      <c r="B9" s="168" t="s">
        <v>366</v>
      </c>
      <c r="C9" s="169"/>
      <c r="D9" s="169"/>
      <c r="E9" s="169"/>
      <c r="F9" s="169"/>
      <c r="G9" s="169"/>
      <c r="H9" s="169"/>
      <c r="I9" s="169"/>
      <c r="J9" s="170"/>
    </row>
    <row r="10" spans="1:10" ht="30">
      <c r="A10" s="47" t="s">
        <v>38</v>
      </c>
      <c r="B10" s="33" t="s">
        <v>370</v>
      </c>
      <c r="C10" s="47" t="s">
        <v>17</v>
      </c>
      <c r="D10" s="47">
        <v>4</v>
      </c>
      <c r="E10" s="52"/>
      <c r="F10" s="52">
        <f>D10*E10</f>
        <v>0</v>
      </c>
      <c r="G10" s="72"/>
      <c r="H10" s="52">
        <f>ROUND(F10*G10,2)</f>
        <v>0</v>
      </c>
      <c r="I10" s="47">
        <f>F10+H10</f>
        <v>0</v>
      </c>
      <c r="J10" s="102"/>
    </row>
    <row r="11" spans="1:10" ht="49.5" customHeight="1">
      <c r="A11" s="99">
        <v>5</v>
      </c>
      <c r="B11" s="168" t="s">
        <v>367</v>
      </c>
      <c r="C11" s="169"/>
      <c r="D11" s="169"/>
      <c r="E11" s="169"/>
      <c r="F11" s="169"/>
      <c r="G11" s="169"/>
      <c r="H11" s="169"/>
      <c r="I11" s="169"/>
      <c r="J11" s="170"/>
    </row>
    <row r="12" spans="1:10" ht="45">
      <c r="A12" s="47" t="s">
        <v>38</v>
      </c>
      <c r="B12" s="33" t="s">
        <v>371</v>
      </c>
      <c r="C12" s="47" t="s">
        <v>17</v>
      </c>
      <c r="D12" s="47">
        <v>2</v>
      </c>
      <c r="E12" s="52"/>
      <c r="F12" s="52">
        <f>D12*E12</f>
        <v>0</v>
      </c>
      <c r="G12" s="72"/>
      <c r="H12" s="52">
        <f>ROUND(F12*G12,2)</f>
        <v>0</v>
      </c>
      <c r="I12" s="47">
        <f>F12+H12</f>
        <v>0</v>
      </c>
      <c r="J12" s="102"/>
    </row>
    <row r="13" spans="1:10">
      <c r="A13" s="2"/>
      <c r="B13" s="2"/>
      <c r="C13" s="2"/>
      <c r="D13" s="2"/>
      <c r="E13" s="46" t="s">
        <v>226</v>
      </c>
      <c r="F13" s="74">
        <f>F4+F6+F8+F10+F12</f>
        <v>0</v>
      </c>
      <c r="G13" s="125"/>
      <c r="H13" s="74">
        <f>H4+H6+H8+H10+H12</f>
        <v>0</v>
      </c>
      <c r="I13" s="74">
        <f>I4+I6+I8+I10+I12</f>
        <v>0</v>
      </c>
    </row>
    <row r="14" spans="1:10">
      <c r="A14" s="2"/>
      <c r="B14" s="2"/>
      <c r="C14" s="2"/>
      <c r="D14" s="2"/>
      <c r="E14" s="2"/>
      <c r="F14" s="2"/>
      <c r="G14" s="37"/>
      <c r="H14" s="2"/>
      <c r="I14" s="2"/>
    </row>
    <row r="15" spans="1:10" ht="15" customHeight="1">
      <c r="B15" s="2"/>
    </row>
    <row r="16" spans="1:10">
      <c r="B16" s="2"/>
    </row>
    <row r="17" spans="2:2">
      <c r="B17" s="2"/>
    </row>
    <row r="18" spans="2:2">
      <c r="B18" s="23"/>
    </row>
    <row r="19" spans="2:2">
      <c r="B19" s="2"/>
    </row>
    <row r="20" spans="2:2">
      <c r="B20" s="2"/>
    </row>
  </sheetData>
  <mergeCells count="6">
    <mergeCell ref="B11:J11"/>
    <mergeCell ref="A1:D1"/>
    <mergeCell ref="B3:J3"/>
    <mergeCell ref="B7:J7"/>
    <mergeCell ref="B9:J9"/>
    <mergeCell ref="B5:J5"/>
  </mergeCells>
  <pageMargins left="0.70866141732283472" right="0.70866141732283472" top="0.74803149606299213" bottom="0.74803149606299213" header="0.31496062992125984" footer="0.31496062992125984"/>
  <pageSetup paperSize="9" scale="77"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
  <sheetViews>
    <sheetView zoomScaleNormal="100" zoomScalePageLayoutView="60" workbookViewId="0">
      <selection activeCell="B3" sqref="B3"/>
    </sheetView>
  </sheetViews>
  <sheetFormatPr defaultRowHeight="15"/>
  <cols>
    <col min="1" max="1" width="3.5703125" customWidth="1"/>
    <col min="2" max="2" width="70.5703125" customWidth="1"/>
    <col min="3" max="3" width="5.42578125" customWidth="1"/>
    <col min="4" max="4" width="20" customWidth="1"/>
    <col min="5" max="5" width="8.85546875" customWidth="1"/>
    <col min="6" max="6" width="10.85546875" customWidth="1"/>
    <col min="7" max="7" width="9.42578125" customWidth="1"/>
    <col min="8" max="8" width="10.42578125" customWidth="1"/>
    <col min="9" max="9" width="10.5703125" customWidth="1"/>
    <col min="10" max="10" width="18.42578125" customWidth="1"/>
    <col min="11" max="11" width="14.42578125" customWidth="1"/>
  </cols>
  <sheetData>
    <row r="1" spans="1:11" ht="15" customHeight="1">
      <c r="A1" s="166" t="s">
        <v>372</v>
      </c>
      <c r="B1" s="166"/>
      <c r="C1" s="166"/>
      <c r="D1" s="166"/>
    </row>
    <row r="2" spans="1:11" ht="51" customHeight="1">
      <c r="A2" s="47" t="s">
        <v>4</v>
      </c>
      <c r="B2" s="47" t="s">
        <v>3</v>
      </c>
      <c r="C2" s="47" t="s">
        <v>0</v>
      </c>
      <c r="D2" s="47" t="s">
        <v>255</v>
      </c>
      <c r="E2" s="47" t="s">
        <v>1</v>
      </c>
      <c r="F2" s="47" t="s">
        <v>2</v>
      </c>
      <c r="G2" s="47" t="s">
        <v>225</v>
      </c>
      <c r="H2" s="50" t="s">
        <v>239</v>
      </c>
      <c r="I2" s="50" t="s">
        <v>224</v>
      </c>
      <c r="J2" s="50" t="s">
        <v>429</v>
      </c>
      <c r="K2" s="51" t="s">
        <v>144</v>
      </c>
    </row>
    <row r="3" spans="1:11" ht="30.75" customHeight="1">
      <c r="A3" s="78">
        <v>1</v>
      </c>
      <c r="B3" s="34" t="s">
        <v>373</v>
      </c>
      <c r="C3" s="78" t="s">
        <v>17</v>
      </c>
      <c r="D3" s="47">
        <v>1250</v>
      </c>
      <c r="E3" s="52"/>
      <c r="F3" s="52">
        <f>D3*E3</f>
        <v>0</v>
      </c>
      <c r="G3" s="53"/>
      <c r="H3" s="52">
        <f>ROUND(F3*G3,2)</f>
        <v>0</v>
      </c>
      <c r="I3" s="62">
        <f>F3+H3</f>
        <v>0</v>
      </c>
      <c r="J3" s="45"/>
      <c r="K3" s="51" t="s">
        <v>165</v>
      </c>
    </row>
    <row r="4" spans="1:11">
      <c r="A4" s="78">
        <v>2</v>
      </c>
      <c r="B4" s="34" t="s">
        <v>141</v>
      </c>
      <c r="C4" s="78" t="s">
        <v>17</v>
      </c>
      <c r="D4" s="47">
        <v>60</v>
      </c>
      <c r="E4" s="52"/>
      <c r="F4" s="52">
        <f>D4*E4</f>
        <v>0</v>
      </c>
      <c r="G4" s="53"/>
      <c r="H4" s="52">
        <f>ROUND(F4*G4,2)</f>
        <v>0</v>
      </c>
      <c r="I4" s="62">
        <f>F4+H4</f>
        <v>0</v>
      </c>
      <c r="J4" s="45"/>
      <c r="K4" s="51" t="s">
        <v>165</v>
      </c>
    </row>
    <row r="5" spans="1:11">
      <c r="A5" s="78">
        <v>3</v>
      </c>
      <c r="B5" s="34" t="s">
        <v>374</v>
      </c>
      <c r="C5" s="78" t="s">
        <v>17</v>
      </c>
      <c r="D5" s="47">
        <v>9200</v>
      </c>
      <c r="E5" s="52"/>
      <c r="F5" s="52">
        <f>D5*E5</f>
        <v>0</v>
      </c>
      <c r="G5" s="53"/>
      <c r="H5" s="52">
        <f>ROUND(F5*G5,2)</f>
        <v>0</v>
      </c>
      <c r="I5" s="62">
        <f>F5+H5</f>
        <v>0</v>
      </c>
      <c r="J5" s="45"/>
      <c r="K5" s="51" t="s">
        <v>165</v>
      </c>
    </row>
    <row r="6" spans="1:11" ht="48" customHeight="1">
      <c r="A6" s="86">
        <v>4</v>
      </c>
      <c r="B6" s="94" t="s">
        <v>222</v>
      </c>
      <c r="C6" s="86" t="s">
        <v>17</v>
      </c>
      <c r="D6" s="47">
        <v>100</v>
      </c>
      <c r="E6" s="52"/>
      <c r="F6" s="52">
        <f>D6*E6</f>
        <v>0</v>
      </c>
      <c r="G6" s="53"/>
      <c r="H6" s="52">
        <f>ROUND(F6*G6,2)</f>
        <v>0</v>
      </c>
      <c r="I6" s="62">
        <f>F6+H6</f>
        <v>0</v>
      </c>
      <c r="J6" s="45"/>
      <c r="K6" s="51" t="s">
        <v>175</v>
      </c>
    </row>
    <row r="7" spans="1:11">
      <c r="A7" s="2"/>
      <c r="B7" s="2"/>
      <c r="C7" s="2"/>
      <c r="D7" s="2"/>
      <c r="E7" s="46" t="s">
        <v>226</v>
      </c>
      <c r="F7" s="103">
        <f>SUM(F3:F6)</f>
        <v>0</v>
      </c>
      <c r="G7" s="125"/>
      <c r="H7" s="103">
        <f>SUM(H3:H6)</f>
        <v>0</v>
      </c>
      <c r="I7" s="103">
        <f>SUM(I3:I6)</f>
        <v>0</v>
      </c>
      <c r="J7" s="8"/>
    </row>
    <row r="8" spans="1:11">
      <c r="A8" s="2"/>
      <c r="B8" s="2"/>
      <c r="C8" s="2"/>
      <c r="D8" s="2"/>
      <c r="E8" s="2"/>
      <c r="F8" s="8"/>
      <c r="G8" s="49"/>
      <c r="H8" s="8"/>
      <c r="I8" s="8"/>
      <c r="J8" s="8"/>
    </row>
    <row r="9" spans="1:11">
      <c r="A9" s="2"/>
      <c r="B9" s="71" t="s">
        <v>181</v>
      </c>
      <c r="C9" s="2"/>
      <c r="D9" s="2"/>
      <c r="E9" s="2"/>
      <c r="F9" s="2"/>
      <c r="G9" s="2"/>
      <c r="H9" s="2"/>
      <c r="I9" s="2"/>
      <c r="J9" s="2"/>
    </row>
    <row r="10" spans="1:11">
      <c r="A10" s="2"/>
      <c r="B10" s="2"/>
      <c r="C10" s="2"/>
      <c r="D10" s="2"/>
      <c r="E10" s="2"/>
      <c r="F10" s="2"/>
      <c r="G10" s="2"/>
      <c r="H10" s="2"/>
      <c r="I10" s="2"/>
      <c r="J10" s="2"/>
    </row>
    <row r="11" spans="1:11">
      <c r="A11" s="2"/>
      <c r="B11" s="2"/>
      <c r="C11" s="2"/>
      <c r="D11" s="2"/>
      <c r="E11" s="2"/>
      <c r="F11" s="2"/>
      <c r="G11" s="2"/>
      <c r="H11" s="2"/>
      <c r="I11" s="2"/>
      <c r="J11" s="2"/>
    </row>
    <row r="12" spans="1:11">
      <c r="A12" s="2"/>
      <c r="B12" s="2"/>
      <c r="C12" s="2"/>
      <c r="D12" s="2"/>
      <c r="E12" s="2"/>
      <c r="F12" s="2"/>
      <c r="G12" s="2"/>
      <c r="H12" s="2"/>
      <c r="I12" s="2"/>
      <c r="J12" s="2"/>
    </row>
    <row r="13" spans="1:11">
      <c r="A13" s="2"/>
      <c r="B13" s="2"/>
      <c r="C13" s="2"/>
      <c r="D13" s="2"/>
      <c r="E13" s="2"/>
      <c r="F13" s="2"/>
      <c r="G13" s="2"/>
      <c r="H13" s="2"/>
      <c r="I13" s="2"/>
      <c r="J13" s="2"/>
    </row>
  </sheetData>
  <mergeCells count="1">
    <mergeCell ref="A1:D1"/>
  </mergeCells>
  <pageMargins left="0.70866141732283472" right="0.70866141732283472" top="0.74803149606299213" bottom="0.74803149606299213" header="0.31496062992125984" footer="0.31496062992125984"/>
  <pageSetup paperSize="9" scale="72"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zoomScaleNormal="100" zoomScalePageLayoutView="60" workbookViewId="0">
      <selection activeCell="B4" sqref="B4"/>
    </sheetView>
  </sheetViews>
  <sheetFormatPr defaultRowHeight="15"/>
  <cols>
    <col min="1" max="1" width="3.85546875" customWidth="1"/>
    <col min="2" max="2" width="82.5703125" customWidth="1"/>
    <col min="3" max="3" width="6.28515625" customWidth="1"/>
    <col min="4" max="4" width="19.7109375" customWidth="1"/>
    <col min="5" max="5" width="8.5703125" customWidth="1"/>
    <col min="6" max="6" width="10.7109375" customWidth="1"/>
    <col min="7" max="7" width="9.28515625" style="39" customWidth="1"/>
    <col min="8" max="8" width="8.28515625" customWidth="1"/>
    <col min="9" max="9" width="10.5703125" customWidth="1"/>
    <col min="10" max="10" width="18.85546875" customWidth="1"/>
  </cols>
  <sheetData>
    <row r="1" spans="1:10">
      <c r="A1" s="166" t="s">
        <v>227</v>
      </c>
      <c r="B1" s="166"/>
      <c r="C1" s="4"/>
      <c r="D1" s="5"/>
      <c r="E1" s="5"/>
      <c r="F1" s="5"/>
    </row>
    <row r="2" spans="1:10" ht="51" customHeight="1">
      <c r="A2" s="47" t="s">
        <v>4</v>
      </c>
      <c r="B2" s="47" t="s">
        <v>3</v>
      </c>
      <c r="C2" s="47" t="s">
        <v>0</v>
      </c>
      <c r="D2" s="47" t="s">
        <v>255</v>
      </c>
      <c r="E2" s="47" t="s">
        <v>1</v>
      </c>
      <c r="F2" s="47" t="s">
        <v>2</v>
      </c>
      <c r="G2" s="47" t="s">
        <v>225</v>
      </c>
      <c r="H2" s="50" t="s">
        <v>239</v>
      </c>
      <c r="I2" s="50" t="s">
        <v>224</v>
      </c>
      <c r="J2" s="50" t="s">
        <v>429</v>
      </c>
    </row>
    <row r="3" spans="1:10" ht="60.75" customHeight="1">
      <c r="A3" s="47">
        <v>1</v>
      </c>
      <c r="B3" s="33" t="s">
        <v>375</v>
      </c>
      <c r="C3" s="47" t="s">
        <v>17</v>
      </c>
      <c r="D3" s="47">
        <v>140</v>
      </c>
      <c r="E3" s="52"/>
      <c r="F3" s="52">
        <f>D3*E3</f>
        <v>0</v>
      </c>
      <c r="G3" s="53"/>
      <c r="H3" s="52">
        <f>ROUND(F3*G3,2)</f>
        <v>0</v>
      </c>
      <c r="I3" s="56">
        <f>F3+H3</f>
        <v>0</v>
      </c>
      <c r="J3" s="47"/>
    </row>
    <row r="4" spans="1:10" ht="60" customHeight="1">
      <c r="A4" s="47">
        <v>2</v>
      </c>
      <c r="B4" s="33" t="s">
        <v>376</v>
      </c>
      <c r="C4" s="47" t="s">
        <v>17</v>
      </c>
      <c r="D4" s="47">
        <v>160</v>
      </c>
      <c r="E4" s="52"/>
      <c r="F4" s="52">
        <f>D4*E4</f>
        <v>0</v>
      </c>
      <c r="G4" s="53"/>
      <c r="H4" s="52">
        <f>ROUND(F4*G4,2)</f>
        <v>0</v>
      </c>
      <c r="I4" s="56">
        <f>F4+H4</f>
        <v>0</v>
      </c>
      <c r="J4" s="45"/>
    </row>
    <row r="5" spans="1:10">
      <c r="A5" s="57"/>
      <c r="B5" s="2"/>
      <c r="C5" s="2"/>
      <c r="D5" s="2"/>
      <c r="E5" s="46" t="s">
        <v>226</v>
      </c>
      <c r="F5" s="74">
        <f>SUM(F3:F4)</f>
        <v>0</v>
      </c>
      <c r="G5" s="115"/>
      <c r="H5" s="74">
        <f>SUM(H3:H4)</f>
        <v>0</v>
      </c>
      <c r="I5" s="74">
        <f>SUM(I3:I4)</f>
        <v>0</v>
      </c>
      <c r="J5" s="2"/>
    </row>
    <row r="6" spans="1:10" ht="15" customHeight="1">
      <c r="A6" s="57"/>
      <c r="B6" s="114"/>
      <c r="C6" s="95"/>
      <c r="D6" s="2"/>
      <c r="E6" s="2"/>
      <c r="F6" s="8"/>
      <c r="G6" s="139"/>
      <c r="H6" s="8"/>
      <c r="I6" s="8"/>
      <c r="J6" s="2"/>
    </row>
    <row r="7" spans="1:10">
      <c r="A7" s="57"/>
      <c r="B7" s="2"/>
      <c r="C7" s="2"/>
      <c r="D7" s="2"/>
      <c r="E7" s="2"/>
      <c r="F7" s="2"/>
      <c r="G7" s="68"/>
      <c r="H7" s="2"/>
      <c r="I7" s="2"/>
      <c r="J7" s="2"/>
    </row>
    <row r="8" spans="1:10">
      <c r="A8" s="19"/>
    </row>
    <row r="9" spans="1:10">
      <c r="A9" s="19"/>
    </row>
    <row r="10" spans="1:10">
      <c r="A10" s="19"/>
    </row>
    <row r="11" spans="1:10">
      <c r="A11" s="19"/>
    </row>
    <row r="12" spans="1:10">
      <c r="A12" s="19"/>
    </row>
    <row r="13" spans="1:10">
      <c r="A13" s="19"/>
    </row>
    <row r="14" spans="1:10">
      <c r="A14" s="19"/>
    </row>
    <row r="15" spans="1:10">
      <c r="A15" s="19"/>
    </row>
    <row r="16" spans="1:10">
      <c r="A16" s="19"/>
    </row>
    <row r="17" spans="1:1">
      <c r="A17" s="19"/>
    </row>
    <row r="18" spans="1:1">
      <c r="A18" s="19"/>
    </row>
    <row r="19" spans="1:1">
      <c r="A19" s="19"/>
    </row>
    <row r="20" spans="1:1">
      <c r="A20" s="19"/>
    </row>
    <row r="21" spans="1:1">
      <c r="A21" s="19"/>
    </row>
    <row r="22" spans="1:1">
      <c r="A22" s="19"/>
    </row>
    <row r="23" spans="1:1">
      <c r="A23" s="19"/>
    </row>
    <row r="24" spans="1:1">
      <c r="A24" s="19"/>
    </row>
    <row r="25" spans="1:1">
      <c r="A25" s="19"/>
    </row>
    <row r="26" spans="1:1">
      <c r="A26" s="19"/>
    </row>
    <row r="27" spans="1:1">
      <c r="A27" s="19"/>
    </row>
    <row r="28" spans="1:1">
      <c r="A28" s="19"/>
    </row>
    <row r="29" spans="1:1">
      <c r="A29" s="19"/>
    </row>
    <row r="30" spans="1:1">
      <c r="A30" s="19"/>
    </row>
    <row r="31" spans="1:1">
      <c r="A31" s="19"/>
    </row>
    <row r="32" spans="1:1">
      <c r="A32" s="19"/>
    </row>
    <row r="33" spans="1:1">
      <c r="A33" s="19"/>
    </row>
    <row r="34" spans="1:1">
      <c r="A34" s="19"/>
    </row>
    <row r="35" spans="1:1">
      <c r="A35" s="19"/>
    </row>
    <row r="36" spans="1:1">
      <c r="A36" s="19"/>
    </row>
    <row r="37" spans="1:1">
      <c r="A37" s="19"/>
    </row>
    <row r="38" spans="1:1">
      <c r="A38" s="19"/>
    </row>
    <row r="39" spans="1:1">
      <c r="A39" s="19"/>
    </row>
    <row r="40" spans="1:1">
      <c r="A40" s="19"/>
    </row>
    <row r="41" spans="1:1">
      <c r="A41" s="19"/>
    </row>
    <row r="42" spans="1:1">
      <c r="A42" s="19"/>
    </row>
    <row r="43" spans="1:1">
      <c r="A43" s="19"/>
    </row>
    <row r="44" spans="1:1">
      <c r="A44" s="19"/>
    </row>
    <row r="45" spans="1:1">
      <c r="A45" s="19"/>
    </row>
  </sheetData>
  <mergeCells count="1">
    <mergeCell ref="A1:B1"/>
  </mergeCells>
  <pageMargins left="0.70866141732283472" right="0.70866141732283472" top="0.74803149606299213" bottom="0.74803149606299213" header="0.31496062992125984" footer="0.31496062992125984"/>
  <pageSetup paperSize="9" scale="73"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4" customWidth="1"/>
    <col min="2" max="2" width="48.85546875" customWidth="1"/>
    <col min="3" max="3" width="5.140625" customWidth="1"/>
    <col min="4" max="4" width="19.42578125" customWidth="1"/>
    <col min="5" max="5" width="8.140625" customWidth="1"/>
    <col min="6" max="6" width="10.5703125" customWidth="1"/>
    <col min="7" max="7" width="10" customWidth="1"/>
    <col min="8" max="8" width="9.140625" customWidth="1"/>
    <col min="9" max="9" width="10.7109375" customWidth="1"/>
    <col min="10" max="10" width="18.5703125" customWidth="1"/>
  </cols>
  <sheetData>
    <row r="1" spans="1:10">
      <c r="A1" s="166" t="s">
        <v>231</v>
      </c>
      <c r="B1" s="166"/>
      <c r="C1" s="166"/>
      <c r="D1" s="8"/>
      <c r="E1" s="8"/>
      <c r="F1" s="8"/>
      <c r="G1" s="8"/>
      <c r="H1" s="2"/>
      <c r="I1" s="2"/>
    </row>
    <row r="2" spans="1:10" ht="47.25" customHeight="1">
      <c r="A2" s="47" t="s">
        <v>4</v>
      </c>
      <c r="B2" s="47" t="s">
        <v>3</v>
      </c>
      <c r="C2" s="47" t="s">
        <v>0</v>
      </c>
      <c r="D2" s="47" t="s">
        <v>255</v>
      </c>
      <c r="E2" s="47" t="s">
        <v>1</v>
      </c>
      <c r="F2" s="47" t="s">
        <v>2</v>
      </c>
      <c r="G2" s="47" t="s">
        <v>225</v>
      </c>
      <c r="H2" s="50" t="s">
        <v>239</v>
      </c>
      <c r="I2" s="50" t="s">
        <v>224</v>
      </c>
      <c r="J2" s="50" t="s">
        <v>429</v>
      </c>
    </row>
    <row r="3" spans="1:10" ht="76.5" customHeight="1">
      <c r="A3" s="47">
        <v>1</v>
      </c>
      <c r="B3" s="33" t="s">
        <v>377</v>
      </c>
      <c r="C3" s="47" t="s">
        <v>17</v>
      </c>
      <c r="D3" s="47">
        <v>12</v>
      </c>
      <c r="E3" s="52"/>
      <c r="F3" s="52">
        <f>D3*E3</f>
        <v>0</v>
      </c>
      <c r="G3" s="72"/>
      <c r="H3" s="52">
        <f>ROUND(F3*G3,2)</f>
        <v>0</v>
      </c>
      <c r="I3" s="52">
        <f>F3+H3</f>
        <v>0</v>
      </c>
      <c r="J3" s="102"/>
    </row>
    <row r="4" spans="1:10">
      <c r="A4" s="2"/>
      <c r="B4" s="2"/>
      <c r="C4" s="2"/>
      <c r="D4" s="2"/>
      <c r="E4" s="46" t="s">
        <v>226</v>
      </c>
      <c r="F4" s="74">
        <f>SUM(F3)</f>
        <v>0</v>
      </c>
      <c r="G4" s="125"/>
      <c r="H4" s="74">
        <f>SUM(H3)</f>
        <v>0</v>
      </c>
      <c r="I4" s="74">
        <f>SUM(I3)</f>
        <v>0</v>
      </c>
    </row>
    <row r="5" spans="1:10">
      <c r="A5" s="2"/>
      <c r="B5" s="2"/>
      <c r="C5" s="2"/>
      <c r="D5" s="2"/>
      <c r="E5" s="2"/>
      <c r="F5" s="8"/>
      <c r="G5" s="49"/>
      <c r="H5" s="8"/>
      <c r="I5" s="8"/>
    </row>
    <row r="6" spans="1:10">
      <c r="A6" s="2"/>
      <c r="B6" s="2"/>
      <c r="C6" s="2"/>
      <c r="D6" s="2"/>
      <c r="E6" s="2"/>
      <c r="F6" s="2"/>
      <c r="G6" s="2"/>
      <c r="H6" s="2"/>
      <c r="I6" s="2"/>
    </row>
  </sheetData>
  <mergeCells count="1">
    <mergeCell ref="A1:C1"/>
  </mergeCells>
  <pageMargins left="0.70866141732283472" right="0.70866141732283472" top="0.74803149606299213" bottom="0.74803149606299213" header="0.31496062992125984" footer="0.31496062992125984"/>
  <pageSetup paperSize="9" scale="91"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Normal="100" zoomScalePageLayoutView="60" workbookViewId="0">
      <selection activeCell="B17" sqref="B17"/>
    </sheetView>
  </sheetViews>
  <sheetFormatPr defaultRowHeight="15"/>
  <cols>
    <col min="1" max="1" width="3.85546875" customWidth="1"/>
    <col min="2" max="2" width="68.42578125" customWidth="1"/>
    <col min="3" max="3" width="5.28515625" customWidth="1"/>
    <col min="4" max="4" width="19.42578125" customWidth="1"/>
    <col min="5" max="5" width="9.42578125" customWidth="1"/>
    <col min="6" max="6" width="11.5703125" customWidth="1"/>
    <col min="7" max="7" width="8.42578125" customWidth="1"/>
    <col min="8" max="8" width="9.7109375" customWidth="1"/>
    <col min="9" max="9" width="11.7109375" customWidth="1"/>
    <col min="10" max="10" width="18.85546875" customWidth="1"/>
  </cols>
  <sheetData>
    <row r="1" spans="1:11">
      <c r="A1" s="166" t="s">
        <v>228</v>
      </c>
      <c r="B1" s="166"/>
      <c r="C1" s="166"/>
      <c r="D1" s="5"/>
      <c r="E1" s="5"/>
      <c r="F1" s="5"/>
    </row>
    <row r="2" spans="1:11" ht="45.75" customHeight="1">
      <c r="A2" s="47" t="s">
        <v>4</v>
      </c>
      <c r="B2" s="47" t="s">
        <v>3</v>
      </c>
      <c r="C2" s="47" t="s">
        <v>0</v>
      </c>
      <c r="D2" s="47" t="s">
        <v>255</v>
      </c>
      <c r="E2" s="47" t="s">
        <v>1</v>
      </c>
      <c r="F2" s="47" t="s">
        <v>2</v>
      </c>
      <c r="G2" s="47" t="s">
        <v>225</v>
      </c>
      <c r="H2" s="50" t="s">
        <v>239</v>
      </c>
      <c r="I2" s="50" t="s">
        <v>224</v>
      </c>
      <c r="J2" s="50" t="s">
        <v>429</v>
      </c>
      <c r="K2" s="144"/>
    </row>
    <row r="3" spans="1:11">
      <c r="A3" s="47">
        <v>1</v>
      </c>
      <c r="B3" s="106" t="s">
        <v>180</v>
      </c>
      <c r="C3" s="47" t="s">
        <v>17</v>
      </c>
      <c r="D3" s="31">
        <v>6</v>
      </c>
      <c r="E3" s="62"/>
      <c r="F3" s="62">
        <f>D3*E3</f>
        <v>0</v>
      </c>
      <c r="G3" s="75"/>
      <c r="H3" s="62">
        <f>ROUND(F3*G3,2)</f>
        <v>0</v>
      </c>
      <c r="I3" s="62">
        <f>F3+H3</f>
        <v>0</v>
      </c>
      <c r="J3" s="143"/>
      <c r="K3" s="144"/>
    </row>
    <row r="4" spans="1:11">
      <c r="A4" s="47">
        <v>2</v>
      </c>
      <c r="B4" s="106" t="s">
        <v>176</v>
      </c>
      <c r="C4" s="47" t="s">
        <v>164</v>
      </c>
      <c r="D4" s="31">
        <v>3</v>
      </c>
      <c r="E4" s="62"/>
      <c r="F4" s="62">
        <f t="shared" ref="F4:F17" si="0">D4*E4</f>
        <v>0</v>
      </c>
      <c r="G4" s="75"/>
      <c r="H4" s="62">
        <f t="shared" ref="H4:H17" si="1">ROUND(F4*G4,2)</f>
        <v>0</v>
      </c>
      <c r="I4" s="62">
        <f t="shared" ref="I4:I17" si="2">F4+H4</f>
        <v>0</v>
      </c>
      <c r="J4" s="143"/>
      <c r="K4" s="144"/>
    </row>
    <row r="5" spans="1:11" ht="17.25" customHeight="1">
      <c r="A5" s="47">
        <v>3</v>
      </c>
      <c r="B5" s="106" t="s">
        <v>177</v>
      </c>
      <c r="C5" s="47" t="s">
        <v>17</v>
      </c>
      <c r="D5" s="31">
        <v>5</v>
      </c>
      <c r="E5" s="62"/>
      <c r="F5" s="62">
        <f t="shared" si="0"/>
        <v>0</v>
      </c>
      <c r="G5" s="75"/>
      <c r="H5" s="62">
        <f t="shared" si="1"/>
        <v>0</v>
      </c>
      <c r="I5" s="62">
        <f t="shared" si="2"/>
        <v>0</v>
      </c>
      <c r="J5" s="143"/>
      <c r="K5" s="144"/>
    </row>
    <row r="6" spans="1:11" ht="15" customHeight="1">
      <c r="A6" s="47">
        <v>4</v>
      </c>
      <c r="B6" s="106" t="s">
        <v>378</v>
      </c>
      <c r="C6" s="47" t="s">
        <v>17</v>
      </c>
      <c r="D6" s="31">
        <v>3</v>
      </c>
      <c r="E6" s="62"/>
      <c r="F6" s="62">
        <f t="shared" si="0"/>
        <v>0</v>
      </c>
      <c r="G6" s="75"/>
      <c r="H6" s="62">
        <f t="shared" si="1"/>
        <v>0</v>
      </c>
      <c r="I6" s="62">
        <f t="shared" si="2"/>
        <v>0</v>
      </c>
      <c r="J6" s="143"/>
      <c r="K6" s="144"/>
    </row>
    <row r="7" spans="1:11" ht="15" customHeight="1">
      <c r="A7" s="47">
        <v>5</v>
      </c>
      <c r="B7" s="106" t="s">
        <v>217</v>
      </c>
      <c r="C7" s="47" t="s">
        <v>17</v>
      </c>
      <c r="D7" s="31">
        <v>2</v>
      </c>
      <c r="E7" s="62"/>
      <c r="F7" s="62">
        <f t="shared" si="0"/>
        <v>0</v>
      </c>
      <c r="G7" s="75"/>
      <c r="H7" s="62">
        <f t="shared" si="1"/>
        <v>0</v>
      </c>
      <c r="I7" s="62">
        <f t="shared" si="2"/>
        <v>0</v>
      </c>
      <c r="J7" s="143"/>
      <c r="K7" s="144"/>
    </row>
    <row r="8" spans="1:11" ht="13.5" customHeight="1">
      <c r="A8" s="47">
        <v>6</v>
      </c>
      <c r="B8" s="106" t="s">
        <v>218</v>
      </c>
      <c r="C8" s="47" t="s">
        <v>17</v>
      </c>
      <c r="D8" s="31">
        <v>3</v>
      </c>
      <c r="E8" s="62"/>
      <c r="F8" s="62">
        <f t="shared" si="0"/>
        <v>0</v>
      </c>
      <c r="G8" s="75"/>
      <c r="H8" s="62">
        <f t="shared" si="1"/>
        <v>0</v>
      </c>
      <c r="I8" s="62">
        <f t="shared" si="2"/>
        <v>0</v>
      </c>
      <c r="J8" s="143"/>
      <c r="K8" s="144"/>
    </row>
    <row r="9" spans="1:11">
      <c r="A9" s="47">
        <v>7</v>
      </c>
      <c r="B9" s="106" t="s">
        <v>178</v>
      </c>
      <c r="C9" s="47" t="s">
        <v>100</v>
      </c>
      <c r="D9" s="31">
        <v>1</v>
      </c>
      <c r="E9" s="62"/>
      <c r="F9" s="62">
        <f t="shared" si="0"/>
        <v>0</v>
      </c>
      <c r="G9" s="75"/>
      <c r="H9" s="62">
        <f t="shared" si="1"/>
        <v>0</v>
      </c>
      <c r="I9" s="62">
        <f t="shared" si="2"/>
        <v>0</v>
      </c>
      <c r="J9" s="143"/>
      <c r="K9" s="144"/>
    </row>
    <row r="10" spans="1:11" ht="15" customHeight="1">
      <c r="A10" s="47">
        <v>8</v>
      </c>
      <c r="B10" s="106" t="s">
        <v>379</v>
      </c>
      <c r="C10" s="47" t="s">
        <v>17</v>
      </c>
      <c r="D10" s="31">
        <v>3</v>
      </c>
      <c r="E10" s="62"/>
      <c r="F10" s="62">
        <f t="shared" si="0"/>
        <v>0</v>
      </c>
      <c r="G10" s="75"/>
      <c r="H10" s="62">
        <f t="shared" si="1"/>
        <v>0</v>
      </c>
      <c r="I10" s="62">
        <f t="shared" si="2"/>
        <v>0</v>
      </c>
      <c r="J10" s="143"/>
      <c r="K10" s="144"/>
    </row>
    <row r="11" spans="1:11" ht="14.25" customHeight="1">
      <c r="A11" s="47">
        <v>9</v>
      </c>
      <c r="B11" s="106" t="s">
        <v>380</v>
      </c>
      <c r="C11" s="47" t="s">
        <v>17</v>
      </c>
      <c r="D11" s="31">
        <v>3</v>
      </c>
      <c r="E11" s="62"/>
      <c r="F11" s="62">
        <f t="shared" si="0"/>
        <v>0</v>
      </c>
      <c r="G11" s="75"/>
      <c r="H11" s="62">
        <f t="shared" si="1"/>
        <v>0</v>
      </c>
      <c r="I11" s="62">
        <f t="shared" si="2"/>
        <v>0</v>
      </c>
      <c r="J11" s="143"/>
      <c r="K11" s="144"/>
    </row>
    <row r="12" spans="1:11">
      <c r="A12" s="47">
        <v>10</v>
      </c>
      <c r="B12" s="106" t="s">
        <v>179</v>
      </c>
      <c r="C12" s="47" t="s">
        <v>17</v>
      </c>
      <c r="D12" s="31">
        <v>4</v>
      </c>
      <c r="E12" s="62"/>
      <c r="F12" s="62">
        <f t="shared" si="0"/>
        <v>0</v>
      </c>
      <c r="G12" s="75"/>
      <c r="H12" s="62">
        <f t="shared" si="1"/>
        <v>0</v>
      </c>
      <c r="I12" s="62">
        <f t="shared" si="2"/>
        <v>0</v>
      </c>
      <c r="J12" s="143"/>
      <c r="K12" s="144"/>
    </row>
    <row r="13" spans="1:11" ht="15" customHeight="1">
      <c r="A13" s="59">
        <v>11</v>
      </c>
      <c r="B13" s="145" t="s">
        <v>213</v>
      </c>
      <c r="C13" s="59" t="s">
        <v>17</v>
      </c>
      <c r="D13" s="43">
        <v>1</v>
      </c>
      <c r="E13" s="150"/>
      <c r="F13" s="150">
        <f t="shared" si="0"/>
        <v>0</v>
      </c>
      <c r="G13" s="75"/>
      <c r="H13" s="62">
        <f t="shared" si="1"/>
        <v>0</v>
      </c>
      <c r="I13" s="62">
        <f t="shared" si="2"/>
        <v>0</v>
      </c>
      <c r="J13" s="143"/>
      <c r="K13" s="144"/>
    </row>
    <row r="14" spans="1:11" ht="13.5" customHeight="1">
      <c r="A14" s="59">
        <v>12</v>
      </c>
      <c r="B14" s="145" t="s">
        <v>214</v>
      </c>
      <c r="C14" s="59" t="s">
        <v>152</v>
      </c>
      <c r="D14" s="43">
        <v>1</v>
      </c>
      <c r="E14" s="150"/>
      <c r="F14" s="150">
        <f t="shared" si="0"/>
        <v>0</v>
      </c>
      <c r="G14" s="151"/>
      <c r="H14" s="62">
        <f t="shared" si="1"/>
        <v>0</v>
      </c>
      <c r="I14" s="62">
        <f t="shared" si="2"/>
        <v>0</v>
      </c>
      <c r="J14" s="143"/>
      <c r="K14" s="144"/>
    </row>
    <row r="15" spans="1:11" ht="12.75" customHeight="1">
      <c r="A15" s="59">
        <v>13</v>
      </c>
      <c r="B15" s="145" t="s">
        <v>215</v>
      </c>
      <c r="C15" s="59" t="s">
        <v>17</v>
      </c>
      <c r="D15" s="43">
        <v>6</v>
      </c>
      <c r="E15" s="150"/>
      <c r="F15" s="150">
        <f t="shared" si="0"/>
        <v>0</v>
      </c>
      <c r="G15" s="151"/>
      <c r="H15" s="62">
        <f t="shared" si="1"/>
        <v>0</v>
      </c>
      <c r="I15" s="62">
        <f t="shared" si="2"/>
        <v>0</v>
      </c>
      <c r="J15" s="143"/>
      <c r="K15" s="144"/>
    </row>
    <row r="16" spans="1:11" ht="12.75" customHeight="1">
      <c r="A16" s="59">
        <v>14</v>
      </c>
      <c r="B16" s="145" t="s">
        <v>216</v>
      </c>
      <c r="C16" s="59" t="s">
        <v>17</v>
      </c>
      <c r="D16" s="43">
        <v>2</v>
      </c>
      <c r="E16" s="150"/>
      <c r="F16" s="150">
        <f t="shared" si="0"/>
        <v>0</v>
      </c>
      <c r="G16" s="151"/>
      <c r="H16" s="62">
        <f t="shared" si="1"/>
        <v>0</v>
      </c>
      <c r="I16" s="62">
        <f t="shared" si="2"/>
        <v>0</v>
      </c>
      <c r="J16" s="143"/>
      <c r="K16" s="144"/>
    </row>
    <row r="17" spans="1:11" ht="15.75" customHeight="1">
      <c r="A17" s="47">
        <v>15</v>
      </c>
      <c r="B17" s="106" t="s">
        <v>381</v>
      </c>
      <c r="C17" s="47" t="s">
        <v>17</v>
      </c>
      <c r="D17" s="31">
        <v>1</v>
      </c>
      <c r="E17" s="31"/>
      <c r="F17" s="31">
        <f t="shared" si="0"/>
        <v>0</v>
      </c>
      <c r="G17" s="151"/>
      <c r="H17" s="62">
        <f t="shared" si="1"/>
        <v>0</v>
      </c>
      <c r="I17" s="62">
        <f t="shared" si="2"/>
        <v>0</v>
      </c>
      <c r="J17" s="143"/>
      <c r="K17" s="144"/>
    </row>
    <row r="18" spans="1:11">
      <c r="A18" s="110"/>
      <c r="B18" s="110"/>
      <c r="C18" s="110"/>
      <c r="D18" s="28"/>
      <c r="E18" s="152" t="s">
        <v>226</v>
      </c>
      <c r="F18" s="153">
        <f>SUM(F3:F17)</f>
        <v>0</v>
      </c>
      <c r="G18" s="128"/>
      <c r="H18" s="154">
        <f>SUM(H3:H17)</f>
        <v>0</v>
      </c>
      <c r="I18" s="127">
        <f>SUM(I3:I17)</f>
        <v>0</v>
      </c>
      <c r="J18" s="18"/>
      <c r="K18" s="144"/>
    </row>
    <row r="19" spans="1:11">
      <c r="A19" s="144"/>
      <c r="B19" s="144"/>
      <c r="C19" s="144"/>
      <c r="D19" s="144"/>
      <c r="E19" s="57"/>
      <c r="F19" s="110"/>
      <c r="G19" s="112"/>
      <c r="H19" s="110"/>
      <c r="I19" s="110"/>
      <c r="J19" s="144"/>
      <c r="K19" s="144"/>
    </row>
    <row r="20" spans="1:11">
      <c r="A20" s="110"/>
      <c r="B20" s="110"/>
      <c r="C20" s="110"/>
      <c r="D20" s="110"/>
      <c r="E20" s="110"/>
      <c r="F20" s="110"/>
      <c r="G20" s="110"/>
      <c r="H20" s="110"/>
      <c r="I20" s="110"/>
      <c r="J20" s="144"/>
      <c r="K20" s="144"/>
    </row>
    <row r="21" spans="1:11">
      <c r="A21" s="195" t="s">
        <v>182</v>
      </c>
      <c r="B21" s="195"/>
      <c r="C21" s="195"/>
      <c r="D21" s="195"/>
      <c r="E21" s="110"/>
      <c r="F21" s="110"/>
      <c r="G21" s="110"/>
      <c r="H21" s="110"/>
      <c r="I21" s="110"/>
      <c r="J21" s="144"/>
      <c r="K21" s="144"/>
    </row>
  </sheetData>
  <mergeCells count="2">
    <mergeCell ref="A1:C1"/>
    <mergeCell ref="A21:D21"/>
  </mergeCells>
  <pageMargins left="0.70866141732283472" right="0.70866141732283472" top="0.74803149606299213" bottom="0.74803149606299213" header="0.31496062992125984" footer="0.31496062992125984"/>
  <pageSetup paperSize="9" scale="77"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
  <sheetViews>
    <sheetView zoomScaleNormal="100" zoomScalePageLayoutView="50" workbookViewId="0">
      <selection activeCell="C15" sqref="C15"/>
    </sheetView>
  </sheetViews>
  <sheetFormatPr defaultRowHeight="15"/>
  <cols>
    <col min="1" max="1" width="3" customWidth="1"/>
    <col min="2" max="2" width="26.140625" customWidth="1"/>
    <col min="3" max="3" width="66.42578125" customWidth="1"/>
    <col min="4" max="4" width="6.42578125" customWidth="1"/>
    <col min="5" max="5" width="20.5703125" customWidth="1"/>
    <col min="6" max="6" width="8.28515625" customWidth="1"/>
    <col min="7" max="7" width="11.140625" customWidth="1"/>
    <col min="8" max="8" width="10.5703125" customWidth="1"/>
    <col min="9" max="9" width="8.5703125" style="39" customWidth="1"/>
    <col min="10" max="10" width="11" customWidth="1"/>
    <col min="11" max="11" width="19" customWidth="1"/>
    <col min="12" max="12" width="14" customWidth="1"/>
  </cols>
  <sheetData>
    <row r="1" spans="1:12">
      <c r="A1" s="196" t="s">
        <v>382</v>
      </c>
      <c r="B1" s="196"/>
      <c r="C1" s="196"/>
      <c r="D1" s="196"/>
    </row>
    <row r="2" spans="1:12" ht="44.25" customHeight="1">
      <c r="A2" s="47" t="s">
        <v>192</v>
      </c>
      <c r="B2" s="47" t="s">
        <v>384</v>
      </c>
      <c r="C2" s="47" t="s">
        <v>383</v>
      </c>
      <c r="D2" s="96" t="s">
        <v>0</v>
      </c>
      <c r="E2" s="47" t="s">
        <v>255</v>
      </c>
      <c r="F2" s="47" t="s">
        <v>1</v>
      </c>
      <c r="G2" s="47" t="s">
        <v>2</v>
      </c>
      <c r="H2" s="47" t="s">
        <v>225</v>
      </c>
      <c r="I2" s="50" t="s">
        <v>239</v>
      </c>
      <c r="J2" s="50" t="s">
        <v>224</v>
      </c>
      <c r="K2" s="50" t="s">
        <v>429</v>
      </c>
      <c r="L2" s="77" t="s">
        <v>144</v>
      </c>
    </row>
    <row r="3" spans="1:12" ht="12.75" customHeight="1">
      <c r="A3" s="47">
        <v>1</v>
      </c>
      <c r="B3" s="47" t="s">
        <v>385</v>
      </c>
      <c r="C3" s="106" t="s">
        <v>386</v>
      </c>
      <c r="D3" s="47" t="s">
        <v>197</v>
      </c>
      <c r="E3" s="47">
        <v>400</v>
      </c>
      <c r="F3" s="47"/>
      <c r="G3" s="52">
        <f>E3*F3</f>
        <v>0</v>
      </c>
      <c r="H3" s="82"/>
      <c r="I3" s="52">
        <f>ROUND(G3*H3,2)</f>
        <v>0</v>
      </c>
      <c r="J3" s="62">
        <f>G3+I3</f>
        <v>0</v>
      </c>
      <c r="K3" s="102"/>
      <c r="L3" s="77" t="s">
        <v>165</v>
      </c>
    </row>
    <row r="4" spans="1:12" ht="33" customHeight="1">
      <c r="A4" s="47">
        <v>2</v>
      </c>
      <c r="B4" s="47" t="s">
        <v>387</v>
      </c>
      <c r="C4" s="106" t="s">
        <v>388</v>
      </c>
      <c r="D4" s="47" t="s">
        <v>197</v>
      </c>
      <c r="E4" s="47">
        <v>500</v>
      </c>
      <c r="F4" s="47"/>
      <c r="G4" s="52">
        <f t="shared" ref="G4:G9" si="0">E4*F4</f>
        <v>0</v>
      </c>
      <c r="H4" s="82"/>
      <c r="I4" s="52">
        <f t="shared" ref="I4:I9" si="1">ROUND(G4*H4,2)</f>
        <v>0</v>
      </c>
      <c r="J4" s="62">
        <f t="shared" ref="J4:J9" si="2">G4+I4</f>
        <v>0</v>
      </c>
      <c r="K4" s="102"/>
      <c r="L4" s="77" t="s">
        <v>165</v>
      </c>
    </row>
    <row r="5" spans="1:12" ht="15.75" customHeight="1">
      <c r="A5" s="47">
        <v>3</v>
      </c>
      <c r="B5" s="47" t="s">
        <v>389</v>
      </c>
      <c r="C5" s="106" t="s">
        <v>390</v>
      </c>
      <c r="D5" s="47" t="s">
        <v>17</v>
      </c>
      <c r="E5" s="47">
        <v>450</v>
      </c>
      <c r="F5" s="47"/>
      <c r="G5" s="52">
        <f t="shared" si="0"/>
        <v>0</v>
      </c>
      <c r="H5" s="82"/>
      <c r="I5" s="52">
        <f t="shared" si="1"/>
        <v>0</v>
      </c>
      <c r="J5" s="62">
        <f t="shared" si="2"/>
        <v>0</v>
      </c>
      <c r="K5" s="102"/>
      <c r="L5" s="77" t="s">
        <v>165</v>
      </c>
    </row>
    <row r="6" spans="1:12" ht="16.5" customHeight="1">
      <c r="A6" s="47">
        <v>4</v>
      </c>
      <c r="B6" s="47" t="s">
        <v>391</v>
      </c>
      <c r="C6" s="106" t="s">
        <v>466</v>
      </c>
      <c r="D6" s="47" t="s">
        <v>392</v>
      </c>
      <c r="E6" s="47">
        <v>12</v>
      </c>
      <c r="F6" s="47"/>
      <c r="G6" s="52">
        <f t="shared" si="0"/>
        <v>0</v>
      </c>
      <c r="H6" s="82"/>
      <c r="I6" s="52">
        <f t="shared" si="1"/>
        <v>0</v>
      </c>
      <c r="J6" s="62">
        <f t="shared" si="2"/>
        <v>0</v>
      </c>
      <c r="K6" s="102"/>
      <c r="L6" s="86"/>
    </row>
    <row r="7" spans="1:12" ht="13.5" customHeight="1">
      <c r="A7" s="47">
        <v>5</v>
      </c>
      <c r="B7" s="47" t="s">
        <v>393</v>
      </c>
      <c r="C7" s="106" t="s">
        <v>467</v>
      </c>
      <c r="D7" s="47" t="s">
        <v>7</v>
      </c>
      <c r="E7" s="47">
        <v>6</v>
      </c>
      <c r="F7" s="47"/>
      <c r="G7" s="52">
        <f t="shared" si="0"/>
        <v>0</v>
      </c>
      <c r="H7" s="82"/>
      <c r="I7" s="52">
        <f t="shared" si="1"/>
        <v>0</v>
      </c>
      <c r="J7" s="62">
        <f t="shared" si="2"/>
        <v>0</v>
      </c>
      <c r="K7" s="102"/>
      <c r="L7" s="86"/>
    </row>
    <row r="8" spans="1:12" ht="15.75" customHeight="1">
      <c r="A8" s="47">
        <v>6</v>
      </c>
      <c r="B8" s="47" t="s">
        <v>394</v>
      </c>
      <c r="C8" s="106" t="s">
        <v>469</v>
      </c>
      <c r="D8" s="47" t="s">
        <v>17</v>
      </c>
      <c r="E8" s="47">
        <v>1000</v>
      </c>
      <c r="F8" s="47"/>
      <c r="G8" s="52">
        <f t="shared" si="0"/>
        <v>0</v>
      </c>
      <c r="H8" s="82"/>
      <c r="I8" s="52">
        <f t="shared" si="1"/>
        <v>0</v>
      </c>
      <c r="J8" s="62">
        <f t="shared" si="2"/>
        <v>0</v>
      </c>
      <c r="K8" s="102"/>
      <c r="L8" s="86"/>
    </row>
    <row r="9" spans="1:12" ht="30" customHeight="1">
      <c r="A9" s="47">
        <v>7</v>
      </c>
      <c r="B9" s="47" t="s">
        <v>395</v>
      </c>
      <c r="C9" s="106" t="s">
        <v>396</v>
      </c>
      <c r="D9" s="47" t="s">
        <v>17</v>
      </c>
      <c r="E9" s="47">
        <v>200</v>
      </c>
      <c r="F9" s="47"/>
      <c r="G9" s="52">
        <f t="shared" si="0"/>
        <v>0</v>
      </c>
      <c r="H9" s="82"/>
      <c r="I9" s="52">
        <f t="shared" si="1"/>
        <v>0</v>
      </c>
      <c r="J9" s="62">
        <f t="shared" si="2"/>
        <v>0</v>
      </c>
      <c r="K9" s="102"/>
      <c r="L9" s="77" t="s">
        <v>165</v>
      </c>
    </row>
    <row r="10" spans="1:12">
      <c r="A10" s="2"/>
      <c r="B10" s="120"/>
      <c r="C10" s="2"/>
      <c r="D10" s="2"/>
      <c r="E10" s="2"/>
      <c r="F10" s="118" t="s">
        <v>226</v>
      </c>
      <c r="G10" s="74">
        <f>SUM(G3)</f>
        <v>0</v>
      </c>
      <c r="H10" s="146"/>
      <c r="I10" s="74">
        <f>SUM(I3:I9)</f>
        <v>0</v>
      </c>
      <c r="J10" s="134">
        <f>SUM(J3:J9)</f>
        <v>0</v>
      </c>
      <c r="K10" s="60"/>
      <c r="L10" s="2"/>
    </row>
    <row r="11" spans="1:12">
      <c r="G11" s="28"/>
      <c r="H11" s="36"/>
      <c r="I11" s="76"/>
      <c r="J11" s="28"/>
    </row>
  </sheetData>
  <mergeCells count="1">
    <mergeCell ref="A1:D1"/>
  </mergeCells>
  <pageMargins left="0.70866141732283472" right="0.70866141732283472" top="0.74803149606299213" bottom="0.74803149606299213" header="0.31496062992125984" footer="0.31496062992125984"/>
  <pageSetup paperSize="9" scale="64"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80" workbookViewId="0">
      <selection activeCell="B3" sqref="B3"/>
    </sheetView>
  </sheetViews>
  <sheetFormatPr defaultRowHeight="15"/>
  <cols>
    <col min="1" max="1" width="2.85546875" customWidth="1"/>
    <col min="2" max="2" width="30.28515625" customWidth="1"/>
    <col min="3" max="3" width="5.42578125" customWidth="1"/>
    <col min="4" max="4" width="19.5703125" customWidth="1"/>
    <col min="5" max="5" width="8.140625" customWidth="1"/>
    <col min="6" max="6" width="10.7109375" customWidth="1"/>
    <col min="7" max="7" width="9.85546875" style="39" customWidth="1"/>
    <col min="8" max="8" width="8.28515625" customWidth="1"/>
    <col min="9" max="9" width="11.140625" customWidth="1"/>
    <col min="10" max="10" width="18.28515625" customWidth="1"/>
  </cols>
  <sheetData>
    <row r="1" spans="1:10" ht="15" customHeight="1">
      <c r="A1" s="196" t="s">
        <v>398</v>
      </c>
      <c r="B1" s="196"/>
      <c r="C1" s="196"/>
      <c r="D1" s="196"/>
    </row>
    <row r="2" spans="1:10" ht="46.5" customHeight="1">
      <c r="A2" s="47" t="s">
        <v>192</v>
      </c>
      <c r="B2" s="47" t="s">
        <v>196</v>
      </c>
      <c r="C2" s="96" t="s">
        <v>0</v>
      </c>
      <c r="D2" s="47" t="s">
        <v>255</v>
      </c>
      <c r="E2" s="47" t="s">
        <v>1</v>
      </c>
      <c r="F2" s="47" t="s">
        <v>2</v>
      </c>
      <c r="G2" s="47" t="s">
        <v>225</v>
      </c>
      <c r="H2" s="50" t="s">
        <v>239</v>
      </c>
      <c r="I2" s="50" t="s">
        <v>224</v>
      </c>
      <c r="J2" s="50" t="s">
        <v>429</v>
      </c>
    </row>
    <row r="3" spans="1:10" ht="29.25" customHeight="1">
      <c r="A3" s="47">
        <v>1</v>
      </c>
      <c r="B3" s="106" t="s">
        <v>397</v>
      </c>
      <c r="C3" s="47" t="s">
        <v>17</v>
      </c>
      <c r="D3" s="47">
        <v>100</v>
      </c>
      <c r="E3" s="52"/>
      <c r="F3" s="52">
        <f>D3*E3</f>
        <v>0</v>
      </c>
      <c r="G3" s="53"/>
      <c r="H3" s="52">
        <f>ROUND(F3*G3,2)</f>
        <v>0</v>
      </c>
      <c r="I3" s="56">
        <f>F3+H3</f>
        <v>0</v>
      </c>
      <c r="J3" s="47"/>
    </row>
    <row r="4" spans="1:10">
      <c r="A4" s="2"/>
      <c r="B4" s="2"/>
      <c r="C4" s="3"/>
      <c r="D4" s="3"/>
      <c r="E4" s="46" t="s">
        <v>226</v>
      </c>
      <c r="F4" s="74">
        <f>SUM(F3:F3)</f>
        <v>0</v>
      </c>
      <c r="G4" s="115"/>
      <c r="H4" s="74">
        <f>SUM(H3:H3)</f>
        <v>0</v>
      </c>
      <c r="I4" s="74">
        <f>SUM(I3:I3)</f>
        <v>0</v>
      </c>
      <c r="J4" s="8"/>
    </row>
    <row r="5" spans="1:10">
      <c r="A5" s="2"/>
      <c r="B5" s="2"/>
      <c r="C5" s="2"/>
      <c r="D5" s="2"/>
      <c r="E5" s="2"/>
      <c r="F5" s="8"/>
      <c r="G5" s="139"/>
      <c r="H5" s="8"/>
      <c r="I5" s="8"/>
      <c r="J5" s="8"/>
    </row>
    <row r="6" spans="1:10">
      <c r="A6" s="2"/>
      <c r="B6" s="2"/>
      <c r="C6" s="2"/>
      <c r="D6" s="2"/>
      <c r="E6" s="2"/>
      <c r="F6" s="2"/>
      <c r="G6" s="68"/>
      <c r="H6" s="2"/>
      <c r="I6" s="2"/>
      <c r="J6" s="2"/>
    </row>
  </sheetData>
  <mergeCells count="1">
    <mergeCell ref="A1:D1"/>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Normal="100" zoomScalePageLayoutView="60" workbookViewId="0">
      <selection activeCell="B16" sqref="B16"/>
    </sheetView>
  </sheetViews>
  <sheetFormatPr defaultRowHeight="15"/>
  <cols>
    <col min="1" max="1" width="3.85546875" customWidth="1"/>
    <col min="2" max="2" width="37.85546875" customWidth="1"/>
    <col min="3" max="3" width="5.140625" customWidth="1"/>
    <col min="4" max="4" width="19.85546875" customWidth="1"/>
    <col min="5" max="5" width="9" customWidth="1"/>
    <col min="6" max="6" width="12.42578125" customWidth="1"/>
    <col min="7" max="7" width="9.28515625" style="39" customWidth="1"/>
    <col min="8" max="8" width="9.140625" style="39" customWidth="1"/>
    <col min="9" max="9" width="11.140625" customWidth="1"/>
    <col min="10" max="10" width="18.5703125" customWidth="1"/>
    <col min="11" max="11" width="20.5703125" customWidth="1"/>
  </cols>
  <sheetData>
    <row r="1" spans="1:11" ht="15" customHeight="1">
      <c r="A1" s="178" t="s">
        <v>256</v>
      </c>
      <c r="B1" s="178"/>
      <c r="C1" s="178"/>
      <c r="D1" s="178"/>
      <c r="E1" s="178"/>
      <c r="F1" s="178"/>
      <c r="G1" s="178"/>
      <c r="H1" s="178"/>
      <c r="I1" s="178"/>
      <c r="J1" s="178"/>
      <c r="K1" s="178"/>
    </row>
    <row r="2" spans="1:11" ht="45" customHeight="1">
      <c r="A2" s="47" t="s">
        <v>4</v>
      </c>
      <c r="B2" s="47" t="s">
        <v>3</v>
      </c>
      <c r="C2" s="47" t="s">
        <v>0</v>
      </c>
      <c r="D2" s="47" t="s">
        <v>255</v>
      </c>
      <c r="E2" s="47" t="s">
        <v>1</v>
      </c>
      <c r="F2" s="47" t="s">
        <v>2</v>
      </c>
      <c r="G2" s="50" t="s">
        <v>225</v>
      </c>
      <c r="H2" s="50" t="s">
        <v>239</v>
      </c>
      <c r="I2" s="47" t="s">
        <v>224</v>
      </c>
      <c r="J2" s="50" t="s">
        <v>429</v>
      </c>
      <c r="K2" s="51" t="s">
        <v>144</v>
      </c>
    </row>
    <row r="3" spans="1:11" ht="31.5" customHeight="1">
      <c r="A3" s="46">
        <v>1</v>
      </c>
      <c r="B3" s="168" t="s">
        <v>24</v>
      </c>
      <c r="C3" s="169"/>
      <c r="D3" s="169"/>
      <c r="E3" s="169"/>
      <c r="F3" s="169"/>
      <c r="G3" s="169"/>
      <c r="H3" s="169"/>
      <c r="I3" s="169"/>
      <c r="J3" s="169"/>
      <c r="K3" s="170"/>
    </row>
    <row r="4" spans="1:11">
      <c r="A4" s="47" t="s">
        <v>38</v>
      </c>
      <c r="B4" s="33" t="s">
        <v>249</v>
      </c>
      <c r="C4" s="47" t="s">
        <v>17</v>
      </c>
      <c r="D4" s="47">
        <v>25</v>
      </c>
      <c r="E4" s="52"/>
      <c r="F4" s="52">
        <f>D4*E4</f>
        <v>0</v>
      </c>
      <c r="G4" s="53"/>
      <c r="H4" s="104">
        <f>ROUND(F4*G4,2)</f>
        <v>0</v>
      </c>
      <c r="I4" s="52">
        <f>F4+H4</f>
        <v>0</v>
      </c>
      <c r="J4" s="47"/>
      <c r="K4" s="47"/>
    </row>
    <row r="5" spans="1:11">
      <c r="A5" s="47" t="s">
        <v>39</v>
      </c>
      <c r="B5" s="33" t="s">
        <v>250</v>
      </c>
      <c r="C5" s="47" t="s">
        <v>17</v>
      </c>
      <c r="D5" s="47">
        <v>1040</v>
      </c>
      <c r="E5" s="52"/>
      <c r="F5" s="52">
        <f>D5*E5</f>
        <v>0</v>
      </c>
      <c r="G5" s="53"/>
      <c r="H5" s="104">
        <f>ROUND(F5*G5,2)</f>
        <v>0</v>
      </c>
      <c r="I5" s="52">
        <f>F5+H5</f>
        <v>0</v>
      </c>
      <c r="J5" s="47"/>
      <c r="K5" s="47"/>
    </row>
    <row r="6" spans="1:11" ht="33" customHeight="1">
      <c r="A6" s="46">
        <v>2</v>
      </c>
      <c r="B6" s="168" t="s">
        <v>245</v>
      </c>
      <c r="C6" s="169"/>
      <c r="D6" s="169"/>
      <c r="E6" s="169"/>
      <c r="F6" s="169"/>
      <c r="G6" s="169"/>
      <c r="H6" s="169"/>
      <c r="I6" s="169"/>
      <c r="J6" s="169"/>
      <c r="K6" s="170"/>
    </row>
    <row r="7" spans="1:11" ht="15" customHeight="1">
      <c r="A7" s="47" t="s">
        <v>38</v>
      </c>
      <c r="B7" s="33" t="s">
        <v>251</v>
      </c>
      <c r="C7" s="47" t="s">
        <v>17</v>
      </c>
      <c r="D7" s="47">
        <v>400</v>
      </c>
      <c r="E7" s="52"/>
      <c r="F7" s="52">
        <f>D7*E7</f>
        <v>0</v>
      </c>
      <c r="G7" s="53"/>
      <c r="H7" s="104">
        <f>ROUND(F7*G7,2)</f>
        <v>0</v>
      </c>
      <c r="I7" s="52">
        <f>F7+H7</f>
        <v>0</v>
      </c>
      <c r="K7" s="51" t="s">
        <v>254</v>
      </c>
    </row>
    <row r="8" spans="1:11" ht="33.75" customHeight="1">
      <c r="A8" s="46">
        <v>3</v>
      </c>
      <c r="B8" s="168" t="s">
        <v>246</v>
      </c>
      <c r="C8" s="169"/>
      <c r="D8" s="169"/>
      <c r="E8" s="169"/>
      <c r="F8" s="169"/>
      <c r="G8" s="169"/>
      <c r="H8" s="169"/>
      <c r="I8" s="169"/>
      <c r="J8" s="169"/>
      <c r="K8" s="170"/>
    </row>
    <row r="9" spans="1:11">
      <c r="A9" s="47" t="s">
        <v>38</v>
      </c>
      <c r="B9" s="33" t="s">
        <v>252</v>
      </c>
      <c r="C9" s="47" t="s">
        <v>17</v>
      </c>
      <c r="D9" s="47">
        <v>40</v>
      </c>
      <c r="E9" s="52"/>
      <c r="F9" s="52">
        <f>D9*E9</f>
        <v>0</v>
      </c>
      <c r="G9" s="53"/>
      <c r="H9" s="104">
        <f>ROUND(F9*G9,2)</f>
        <v>0</v>
      </c>
      <c r="I9" s="52">
        <f>F9+H9</f>
        <v>0</v>
      </c>
      <c r="J9" s="47"/>
      <c r="K9" s="47"/>
    </row>
    <row r="10" spans="1:11">
      <c r="A10" s="47" t="s">
        <v>39</v>
      </c>
      <c r="B10" s="33" t="s">
        <v>253</v>
      </c>
      <c r="C10" s="47" t="s">
        <v>17</v>
      </c>
      <c r="D10" s="47">
        <v>40</v>
      </c>
      <c r="E10" s="52"/>
      <c r="F10" s="52">
        <f>D10*E10</f>
        <v>0</v>
      </c>
      <c r="G10" s="53"/>
      <c r="H10" s="104">
        <f>ROUND(F10*G10,2)</f>
        <v>0</v>
      </c>
      <c r="I10" s="52">
        <f>F10+H10</f>
        <v>0</v>
      </c>
      <c r="J10" s="47"/>
      <c r="K10" s="47"/>
    </row>
    <row r="11" spans="1:11" ht="33.75" customHeight="1">
      <c r="A11" s="46">
        <v>4</v>
      </c>
      <c r="B11" s="168" t="s">
        <v>247</v>
      </c>
      <c r="C11" s="169"/>
      <c r="D11" s="169"/>
      <c r="E11" s="169"/>
      <c r="F11" s="169"/>
      <c r="G11" s="169"/>
      <c r="H11" s="169"/>
      <c r="I11" s="169"/>
      <c r="J11" s="169"/>
      <c r="K11" s="170"/>
    </row>
    <row r="12" spans="1:11">
      <c r="A12" s="47" t="s">
        <v>38</v>
      </c>
      <c r="B12" s="33" t="s">
        <v>25</v>
      </c>
      <c r="C12" s="47" t="s">
        <v>17</v>
      </c>
      <c r="D12" s="47">
        <v>5</v>
      </c>
      <c r="E12" s="52"/>
      <c r="F12" s="52">
        <f>D12*E12</f>
        <v>0</v>
      </c>
      <c r="G12" s="53"/>
      <c r="H12" s="104">
        <f>ROUND(F12*G12,2)</f>
        <v>0</v>
      </c>
      <c r="I12" s="52">
        <f>F12+H12</f>
        <v>0</v>
      </c>
      <c r="J12" s="47"/>
      <c r="K12" s="47"/>
    </row>
    <row r="13" spans="1:11">
      <c r="A13" s="47" t="s">
        <v>39</v>
      </c>
      <c r="B13" s="33" t="s">
        <v>26</v>
      </c>
      <c r="C13" s="47" t="s">
        <v>17</v>
      </c>
      <c r="D13" s="47">
        <v>5</v>
      </c>
      <c r="E13" s="52"/>
      <c r="F13" s="52">
        <f>D13*E13</f>
        <v>0</v>
      </c>
      <c r="G13" s="53"/>
      <c r="H13" s="104">
        <f>ROUND(F13*G13,2)</f>
        <v>0</v>
      </c>
      <c r="I13" s="52">
        <f>F13+H13</f>
        <v>0</v>
      </c>
      <c r="J13" s="47"/>
      <c r="K13" s="47"/>
    </row>
    <row r="14" spans="1:11">
      <c r="A14" s="47" t="s">
        <v>40</v>
      </c>
      <c r="B14" s="33" t="s">
        <v>27</v>
      </c>
      <c r="C14" s="47" t="s">
        <v>17</v>
      </c>
      <c r="D14" s="47">
        <v>200</v>
      </c>
      <c r="E14" s="52"/>
      <c r="F14" s="52">
        <f>D14*E14</f>
        <v>0</v>
      </c>
      <c r="G14" s="53"/>
      <c r="H14" s="104">
        <f>ROUND(F14*G14,2)</f>
        <v>0</v>
      </c>
      <c r="I14" s="52">
        <f>F14+H14</f>
        <v>0</v>
      </c>
      <c r="K14" s="51" t="s">
        <v>165</v>
      </c>
    </row>
    <row r="15" spans="1:11">
      <c r="A15" s="47" t="s">
        <v>41</v>
      </c>
      <c r="B15" s="33" t="s">
        <v>28</v>
      </c>
      <c r="C15" s="47" t="s">
        <v>17</v>
      </c>
      <c r="D15" s="47">
        <v>100</v>
      </c>
      <c r="E15" s="52"/>
      <c r="F15" s="52">
        <f>D15*E15</f>
        <v>0</v>
      </c>
      <c r="G15" s="53"/>
      <c r="H15" s="104">
        <f>ROUND(F15*G15,2)</f>
        <v>0</v>
      </c>
      <c r="I15" s="52">
        <f>F15+H15</f>
        <v>0</v>
      </c>
      <c r="J15" s="47"/>
      <c r="K15" s="47"/>
    </row>
    <row r="16" spans="1:11" ht="90">
      <c r="A16" s="97">
        <v>5</v>
      </c>
      <c r="B16" s="33" t="s">
        <v>248</v>
      </c>
      <c r="C16" s="47" t="s">
        <v>17</v>
      </c>
      <c r="D16" s="47">
        <v>40</v>
      </c>
      <c r="E16" s="52"/>
      <c r="F16" s="52">
        <f>D16*E16</f>
        <v>0</v>
      </c>
      <c r="G16" s="53"/>
      <c r="H16" s="104">
        <f>ROUND(F16*G16,2)</f>
        <v>0</v>
      </c>
      <c r="I16" s="52">
        <f>F16+H16</f>
        <v>0</v>
      </c>
      <c r="J16" s="102"/>
      <c r="K16" s="50"/>
    </row>
    <row r="17" spans="1:11">
      <c r="A17" s="57"/>
      <c r="B17" s="2"/>
      <c r="C17" s="2"/>
      <c r="D17" s="70"/>
      <c r="E17" s="46" t="s">
        <v>226</v>
      </c>
      <c r="F17" s="103">
        <f>F4+F5+F7+F9+F10+F12+F13+F14+F15+F16</f>
        <v>0</v>
      </c>
      <c r="G17" s="117"/>
      <c r="H17" s="103">
        <f>H4+H5+H7+H9+H10+H12+H13+H14+H15+H16</f>
        <v>0</v>
      </c>
      <c r="I17" s="103">
        <f>I4+I5+I7+I9+I10+I12+I13+I14+I15+I16</f>
        <v>0</v>
      </c>
      <c r="J17" s="37"/>
      <c r="K17" s="2"/>
    </row>
    <row r="18" spans="1:11">
      <c r="A18" s="2"/>
      <c r="B18" s="2"/>
      <c r="C18" s="2"/>
      <c r="D18" s="2"/>
      <c r="E18" s="2"/>
      <c r="F18" s="2"/>
      <c r="G18" s="69"/>
      <c r="H18" s="69"/>
      <c r="I18" s="2"/>
      <c r="J18" s="2"/>
      <c r="K18" s="2"/>
    </row>
    <row r="19" spans="1:11">
      <c r="A19" s="2"/>
      <c r="B19" s="2"/>
      <c r="C19" s="2"/>
      <c r="D19" s="2"/>
      <c r="E19" s="2"/>
      <c r="F19" s="2"/>
      <c r="G19" s="68"/>
      <c r="H19" s="68"/>
      <c r="I19" s="2"/>
      <c r="J19" s="2"/>
      <c r="K19" s="2"/>
    </row>
    <row r="20" spans="1:11" ht="30" customHeight="1">
      <c r="A20" s="2"/>
      <c r="B20" s="180" t="s">
        <v>181</v>
      </c>
      <c r="C20" s="180"/>
      <c r="D20" s="2"/>
      <c r="E20" s="2"/>
      <c r="F20" s="2"/>
      <c r="G20" s="68"/>
      <c r="H20" s="68"/>
      <c r="I20" s="2"/>
      <c r="J20" s="2"/>
      <c r="K20" s="2"/>
    </row>
    <row r="21" spans="1:11">
      <c r="A21" s="2"/>
      <c r="B21" s="2"/>
      <c r="C21" s="2"/>
      <c r="D21" s="2"/>
      <c r="E21" s="2"/>
      <c r="F21" s="2"/>
      <c r="G21" s="68"/>
      <c r="H21" s="68"/>
      <c r="I21" s="2"/>
      <c r="J21" s="2"/>
      <c r="K21" s="2"/>
    </row>
  </sheetData>
  <mergeCells count="6">
    <mergeCell ref="B20:C20"/>
    <mergeCell ref="B11:K11"/>
    <mergeCell ref="A1:K1"/>
    <mergeCell ref="B6:K6"/>
    <mergeCell ref="B3:K3"/>
    <mergeCell ref="B8:K8"/>
  </mergeCells>
  <pageMargins left="0.70866141732283472" right="0.70866141732283472" top="0.74803149606299213" bottom="0.74803149606299213" header="0.31496062992125984" footer="0.31496062992125984"/>
  <pageSetup paperSize="9" scale="84"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zoomScaleNormal="100" zoomScalePageLayoutView="60" workbookViewId="0">
      <selection activeCell="B10" sqref="B10"/>
    </sheetView>
  </sheetViews>
  <sheetFormatPr defaultRowHeight="15"/>
  <cols>
    <col min="1" max="1" width="4.140625" customWidth="1"/>
    <col min="2" max="2" width="57.28515625" customWidth="1"/>
    <col min="3" max="3" width="6.28515625" customWidth="1"/>
    <col min="4" max="4" width="19.42578125" customWidth="1"/>
    <col min="5" max="5" width="8" customWidth="1"/>
    <col min="6" max="6" width="11.85546875" customWidth="1"/>
    <col min="7" max="7" width="10.5703125" style="39" customWidth="1"/>
    <col min="8" max="8" width="9.42578125" customWidth="1"/>
    <col min="9" max="9" width="11.28515625" customWidth="1"/>
    <col min="10" max="10" width="18.7109375" customWidth="1"/>
  </cols>
  <sheetData>
    <row r="1" spans="1:10">
      <c r="A1" s="166" t="s">
        <v>229</v>
      </c>
      <c r="B1" s="166"/>
      <c r="C1" s="166"/>
      <c r="D1" s="2"/>
      <c r="E1" s="2"/>
      <c r="F1" s="2"/>
      <c r="G1" s="68"/>
      <c r="H1" s="2"/>
      <c r="I1" s="2"/>
      <c r="J1" s="2"/>
    </row>
    <row r="2" spans="1:10" ht="45" customHeight="1">
      <c r="A2" s="47" t="s">
        <v>4</v>
      </c>
      <c r="B2" s="47" t="s">
        <v>3</v>
      </c>
      <c r="C2" s="47" t="s">
        <v>0</v>
      </c>
      <c r="D2" s="47" t="s">
        <v>255</v>
      </c>
      <c r="E2" s="47" t="s">
        <v>1</v>
      </c>
      <c r="F2" s="47" t="s">
        <v>2</v>
      </c>
      <c r="G2" s="47" t="s">
        <v>225</v>
      </c>
      <c r="H2" s="50" t="s">
        <v>239</v>
      </c>
      <c r="I2" s="50" t="s">
        <v>224</v>
      </c>
      <c r="J2" s="50" t="s">
        <v>429</v>
      </c>
    </row>
    <row r="3" spans="1:10" ht="30.75" customHeight="1">
      <c r="A3" s="47">
        <v>1</v>
      </c>
      <c r="B3" s="106" t="s">
        <v>75</v>
      </c>
      <c r="C3" s="31" t="s">
        <v>17</v>
      </c>
      <c r="D3" s="31">
        <v>520</v>
      </c>
      <c r="E3" s="62"/>
      <c r="F3" s="62">
        <f>D3*E3</f>
        <v>0</v>
      </c>
      <c r="G3" s="155"/>
      <c r="H3" s="62">
        <f>ROUND(F3*G3,2)</f>
        <v>0</v>
      </c>
      <c r="I3" s="62">
        <f>F3+H3</f>
        <v>0</v>
      </c>
      <c r="J3" s="47"/>
    </row>
    <row r="4" spans="1:10" ht="16.5" customHeight="1">
      <c r="A4" s="47">
        <v>2</v>
      </c>
      <c r="B4" s="106" t="s">
        <v>102</v>
      </c>
      <c r="C4" s="31" t="s">
        <v>7</v>
      </c>
      <c r="D4" s="31">
        <v>13</v>
      </c>
      <c r="E4" s="62"/>
      <c r="F4" s="62">
        <f t="shared" ref="F4:F12" si="0">D4*E4</f>
        <v>0</v>
      </c>
      <c r="G4" s="155"/>
      <c r="H4" s="62">
        <f t="shared" ref="H4:H12" si="1">ROUND(F4*G4,2)</f>
        <v>0</v>
      </c>
      <c r="I4" s="62">
        <f t="shared" ref="I4:I12" si="2">F4+H4</f>
        <v>0</v>
      </c>
      <c r="J4" s="47"/>
    </row>
    <row r="5" spans="1:10" ht="15" customHeight="1">
      <c r="A5" s="47">
        <v>3</v>
      </c>
      <c r="B5" s="106" t="s">
        <v>103</v>
      </c>
      <c r="C5" s="31" t="s">
        <v>7</v>
      </c>
      <c r="D5" s="31">
        <v>18</v>
      </c>
      <c r="E5" s="62"/>
      <c r="F5" s="62">
        <f t="shared" si="0"/>
        <v>0</v>
      </c>
      <c r="G5" s="155"/>
      <c r="H5" s="62">
        <f t="shared" si="1"/>
        <v>0</v>
      </c>
      <c r="I5" s="62">
        <f t="shared" si="2"/>
        <v>0</v>
      </c>
      <c r="J5" s="47"/>
    </row>
    <row r="6" spans="1:10" ht="14.25" customHeight="1">
      <c r="A6" s="47">
        <v>4</v>
      </c>
      <c r="B6" s="106" t="s">
        <v>104</v>
      </c>
      <c r="C6" s="31" t="s">
        <v>7</v>
      </c>
      <c r="D6" s="31">
        <v>6</v>
      </c>
      <c r="E6" s="62"/>
      <c r="F6" s="62">
        <f t="shared" si="0"/>
        <v>0</v>
      </c>
      <c r="G6" s="155"/>
      <c r="H6" s="62">
        <f t="shared" si="1"/>
        <v>0</v>
      </c>
      <c r="I6" s="62">
        <f t="shared" si="2"/>
        <v>0</v>
      </c>
      <c r="J6" s="47"/>
    </row>
    <row r="7" spans="1:10" ht="16.5" customHeight="1">
      <c r="A7" s="47">
        <v>5</v>
      </c>
      <c r="B7" s="106" t="s">
        <v>399</v>
      </c>
      <c r="C7" s="31" t="s">
        <v>17</v>
      </c>
      <c r="D7" s="31">
        <v>1200</v>
      </c>
      <c r="E7" s="62"/>
      <c r="F7" s="62">
        <f t="shared" si="0"/>
        <v>0</v>
      </c>
      <c r="G7" s="155"/>
      <c r="H7" s="62">
        <f t="shared" si="1"/>
        <v>0</v>
      </c>
      <c r="I7" s="62">
        <f t="shared" si="2"/>
        <v>0</v>
      </c>
      <c r="J7" s="47"/>
    </row>
    <row r="8" spans="1:10" ht="15" customHeight="1">
      <c r="A8" s="47">
        <v>6</v>
      </c>
      <c r="B8" s="106" t="s">
        <v>400</v>
      </c>
      <c r="C8" s="31" t="s">
        <v>17</v>
      </c>
      <c r="D8" s="31">
        <v>2300</v>
      </c>
      <c r="E8" s="62"/>
      <c r="F8" s="62">
        <f t="shared" si="0"/>
        <v>0</v>
      </c>
      <c r="G8" s="155"/>
      <c r="H8" s="62">
        <f t="shared" si="1"/>
        <v>0</v>
      </c>
      <c r="I8" s="62">
        <f t="shared" si="2"/>
        <v>0</v>
      </c>
      <c r="J8" s="47"/>
    </row>
    <row r="9" spans="1:10">
      <c r="A9" s="47">
        <v>7</v>
      </c>
      <c r="B9" s="106" t="s">
        <v>79</v>
      </c>
      <c r="C9" s="31" t="s">
        <v>100</v>
      </c>
      <c r="D9" s="31">
        <v>10</v>
      </c>
      <c r="E9" s="62"/>
      <c r="F9" s="62">
        <f t="shared" si="0"/>
        <v>0</v>
      </c>
      <c r="G9" s="155"/>
      <c r="H9" s="62">
        <f t="shared" si="1"/>
        <v>0</v>
      </c>
      <c r="I9" s="62">
        <f t="shared" si="2"/>
        <v>0</v>
      </c>
      <c r="J9" s="47"/>
    </row>
    <row r="10" spans="1:10" ht="12.75" customHeight="1">
      <c r="A10" s="47">
        <v>8</v>
      </c>
      <c r="B10" s="106" t="s">
        <v>162</v>
      </c>
      <c r="C10" s="31" t="s">
        <v>161</v>
      </c>
      <c r="D10" s="31">
        <v>45</v>
      </c>
      <c r="E10" s="62"/>
      <c r="F10" s="62">
        <f t="shared" si="0"/>
        <v>0</v>
      </c>
      <c r="G10" s="155"/>
      <c r="H10" s="62">
        <f t="shared" si="1"/>
        <v>0</v>
      </c>
      <c r="I10" s="62">
        <f t="shared" si="2"/>
        <v>0</v>
      </c>
      <c r="J10" s="47"/>
    </row>
    <row r="11" spans="1:10" ht="14.25" customHeight="1">
      <c r="A11" s="47" t="s">
        <v>209</v>
      </c>
      <c r="B11" s="106" t="s">
        <v>211</v>
      </c>
      <c r="C11" s="31" t="s">
        <v>17</v>
      </c>
      <c r="D11" s="31">
        <v>500</v>
      </c>
      <c r="E11" s="62"/>
      <c r="F11" s="62">
        <f t="shared" si="0"/>
        <v>0</v>
      </c>
      <c r="G11" s="155"/>
      <c r="H11" s="62">
        <f t="shared" si="1"/>
        <v>0</v>
      </c>
      <c r="I11" s="62">
        <f t="shared" si="2"/>
        <v>0</v>
      </c>
      <c r="J11" s="47"/>
    </row>
    <row r="12" spans="1:10" ht="15" customHeight="1">
      <c r="A12" s="47" t="s">
        <v>210</v>
      </c>
      <c r="B12" s="106" t="s">
        <v>208</v>
      </c>
      <c r="C12" s="31" t="s">
        <v>212</v>
      </c>
      <c r="D12" s="31">
        <v>250</v>
      </c>
      <c r="E12" s="62"/>
      <c r="F12" s="62">
        <f t="shared" si="0"/>
        <v>0</v>
      </c>
      <c r="G12" s="155"/>
      <c r="H12" s="62">
        <f t="shared" si="1"/>
        <v>0</v>
      </c>
      <c r="I12" s="62">
        <f t="shared" si="2"/>
        <v>0</v>
      </c>
      <c r="J12" s="47"/>
    </row>
    <row r="13" spans="1:10">
      <c r="A13" s="54"/>
      <c r="B13" s="2"/>
      <c r="C13" s="101"/>
      <c r="D13" s="101"/>
      <c r="E13" s="44" t="s">
        <v>226</v>
      </c>
      <c r="F13" s="154">
        <f>SUM(F3:F12)</f>
        <v>0</v>
      </c>
      <c r="G13" s="156"/>
      <c r="H13" s="154">
        <f>SUM(H3:H12)</f>
        <v>0</v>
      </c>
      <c r="I13" s="154">
        <f>SUM(I3:I12)</f>
        <v>0</v>
      </c>
      <c r="J13" s="8"/>
    </row>
    <row r="14" spans="1:10">
      <c r="A14" s="2"/>
      <c r="B14" s="197"/>
      <c r="C14" s="197"/>
      <c r="D14" s="2"/>
      <c r="E14" s="2"/>
      <c r="F14" s="2"/>
      <c r="G14" s="69"/>
      <c r="H14" s="2"/>
      <c r="I14" s="2"/>
      <c r="J14" s="2"/>
    </row>
  </sheetData>
  <mergeCells count="2">
    <mergeCell ref="A1:C1"/>
    <mergeCell ref="B14:C14"/>
  </mergeCells>
  <pageMargins left="0.70866141732283472" right="0.70866141732283472" top="0.74803149606299213" bottom="0.74803149606299213" header="0.31496062992125984" footer="0.31496062992125984"/>
  <pageSetup paperSize="9" scale="83"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
  <sheetViews>
    <sheetView zoomScaleNormal="100" zoomScalePageLayoutView="60" workbookViewId="0">
      <selection activeCell="D3" sqref="D3"/>
    </sheetView>
  </sheetViews>
  <sheetFormatPr defaultRowHeight="15"/>
  <cols>
    <col min="1" max="1" width="3.28515625" customWidth="1"/>
    <col min="2" max="2" width="31.28515625" customWidth="1"/>
    <col min="3" max="3" width="53.85546875" customWidth="1"/>
    <col min="4" max="4" width="19.42578125" customWidth="1"/>
    <col min="5" max="5" width="5.5703125" customWidth="1"/>
    <col min="6" max="6" width="20.140625" customWidth="1"/>
    <col min="7" max="7" width="8.42578125" customWidth="1"/>
    <col min="8" max="8" width="11.140625" customWidth="1"/>
    <col min="9" max="9" width="10.5703125" customWidth="1"/>
    <col min="10" max="10" width="8.42578125" customWidth="1"/>
    <col min="11" max="11" width="10.5703125" customWidth="1"/>
    <col min="12" max="12" width="18.5703125" customWidth="1"/>
  </cols>
  <sheetData>
    <row r="1" spans="1:12">
      <c r="A1" s="166" t="s">
        <v>408</v>
      </c>
      <c r="B1" s="166"/>
      <c r="C1" s="166"/>
      <c r="D1" s="166"/>
    </row>
    <row r="2" spans="1:12" ht="47.25" customHeight="1">
      <c r="A2" s="31" t="s">
        <v>192</v>
      </c>
      <c r="B2" s="31" t="s">
        <v>193</v>
      </c>
      <c r="C2" s="96" t="s">
        <v>407</v>
      </c>
      <c r="D2" s="96" t="s">
        <v>194</v>
      </c>
      <c r="E2" s="96" t="s">
        <v>0</v>
      </c>
      <c r="F2" s="47" t="s">
        <v>255</v>
      </c>
      <c r="G2" s="47" t="s">
        <v>1</v>
      </c>
      <c r="H2" s="47" t="s">
        <v>2</v>
      </c>
      <c r="I2" s="47" t="s">
        <v>225</v>
      </c>
      <c r="J2" s="50" t="s">
        <v>239</v>
      </c>
      <c r="K2" s="50" t="s">
        <v>224</v>
      </c>
      <c r="L2" s="50" t="s">
        <v>429</v>
      </c>
    </row>
    <row r="3" spans="1:12" ht="45" customHeight="1">
      <c r="A3" s="31">
        <v>1</v>
      </c>
      <c r="B3" s="33" t="s">
        <v>401</v>
      </c>
      <c r="C3" s="33" t="s">
        <v>402</v>
      </c>
      <c r="D3" s="33" t="s">
        <v>403</v>
      </c>
      <c r="E3" s="31" t="s">
        <v>135</v>
      </c>
      <c r="F3" s="31">
        <v>78</v>
      </c>
      <c r="G3" s="62"/>
      <c r="H3" s="62">
        <f>F3*G3</f>
        <v>0</v>
      </c>
      <c r="I3" s="75"/>
      <c r="J3" s="62">
        <f>ROUND(H3*I3,2)</f>
        <v>0</v>
      </c>
      <c r="K3" s="62">
        <f>H3+J3</f>
        <v>0</v>
      </c>
      <c r="L3" s="102"/>
    </row>
    <row r="4" spans="1:12" ht="45.75" customHeight="1">
      <c r="A4" s="31">
        <v>2</v>
      </c>
      <c r="B4" s="33" t="s">
        <v>404</v>
      </c>
      <c r="C4" s="33" t="s">
        <v>405</v>
      </c>
      <c r="D4" s="33" t="s">
        <v>406</v>
      </c>
      <c r="E4" s="31" t="s">
        <v>135</v>
      </c>
      <c r="F4" s="31">
        <v>145</v>
      </c>
      <c r="G4" s="62"/>
      <c r="H4" s="62">
        <f>F4*G4</f>
        <v>0</v>
      </c>
      <c r="I4" s="75"/>
      <c r="J4" s="62">
        <f>ROUND(H4*I4,2)</f>
        <v>0</v>
      </c>
      <c r="K4" s="62">
        <f>H4+J4</f>
        <v>0</v>
      </c>
      <c r="L4" s="102"/>
    </row>
    <row r="5" spans="1:12">
      <c r="B5" s="2"/>
      <c r="F5" s="6"/>
      <c r="G5" s="44" t="s">
        <v>226</v>
      </c>
      <c r="H5" s="127">
        <f>SUM(H3:H4)</f>
        <v>0</v>
      </c>
      <c r="I5" s="128"/>
      <c r="J5" s="127">
        <f>SUM(J3:J4)</f>
        <v>0</v>
      </c>
      <c r="K5" s="127">
        <f>SUM(K3:K4)</f>
        <v>0</v>
      </c>
    </row>
    <row r="6" spans="1:12">
      <c r="I6" s="10"/>
    </row>
  </sheetData>
  <mergeCells count="1">
    <mergeCell ref="A1:D1"/>
  </mergeCells>
  <pageMargins left="0.70866141732283472" right="0.70866141732283472" top="0.74803149606299213" bottom="0.74803149606299213" header="0.31496062992125984" footer="0.31496062992125984"/>
  <pageSetup paperSize="9" scale="65"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zoomScaleNormal="100" zoomScalePageLayoutView="60" workbookViewId="0">
      <selection activeCell="C3" sqref="C3"/>
    </sheetView>
  </sheetViews>
  <sheetFormatPr defaultRowHeight="15"/>
  <cols>
    <col min="1" max="1" width="4.85546875" customWidth="1"/>
    <col min="2" max="2" width="24.5703125" customWidth="1"/>
    <col min="3" max="3" width="60.7109375" customWidth="1"/>
    <col min="4" max="4" width="4.5703125" customWidth="1"/>
    <col min="5" max="5" width="19.5703125" customWidth="1"/>
    <col min="6" max="6" width="7.42578125" customWidth="1"/>
    <col min="7" max="7" width="10.5703125" customWidth="1"/>
    <col min="8" max="8" width="9.42578125" customWidth="1"/>
    <col min="9" max="9" width="8.7109375" customWidth="1"/>
    <col min="10" max="10" width="10.42578125" customWidth="1"/>
    <col min="11" max="11" width="18.85546875" customWidth="1"/>
  </cols>
  <sheetData>
    <row r="1" spans="1:11">
      <c r="A1" s="166" t="s">
        <v>414</v>
      </c>
      <c r="B1" s="166"/>
      <c r="C1" s="166"/>
    </row>
    <row r="2" spans="1:11" ht="44.25" customHeight="1">
      <c r="A2" s="31" t="s">
        <v>198</v>
      </c>
      <c r="B2" s="31" t="s">
        <v>193</v>
      </c>
      <c r="C2" s="31" t="s">
        <v>407</v>
      </c>
      <c r="D2" s="31" t="s">
        <v>0</v>
      </c>
      <c r="E2" s="47" t="s">
        <v>255</v>
      </c>
      <c r="F2" s="47" t="s">
        <v>1</v>
      </c>
      <c r="G2" s="47" t="s">
        <v>2</v>
      </c>
      <c r="H2" s="47" t="s">
        <v>225</v>
      </c>
      <c r="I2" s="50" t="s">
        <v>239</v>
      </c>
      <c r="J2" s="50" t="s">
        <v>224</v>
      </c>
      <c r="K2" s="50" t="s">
        <v>429</v>
      </c>
    </row>
    <row r="3" spans="1:11" ht="74.25" customHeight="1">
      <c r="A3" s="31"/>
      <c r="B3" s="47" t="s">
        <v>409</v>
      </c>
      <c r="C3" s="106" t="s">
        <v>412</v>
      </c>
      <c r="D3" s="31" t="s">
        <v>135</v>
      </c>
      <c r="E3" s="47">
        <v>192</v>
      </c>
      <c r="F3" s="47"/>
      <c r="G3" s="62">
        <f>E3*F3</f>
        <v>0</v>
      </c>
      <c r="H3" s="75"/>
      <c r="I3" s="62">
        <f>ROUND(G3*H3,2)</f>
        <v>0</v>
      </c>
      <c r="J3" s="147">
        <f>G3+I3</f>
        <v>0</v>
      </c>
      <c r="K3" s="102"/>
    </row>
    <row r="4" spans="1:11" ht="197.25" customHeight="1">
      <c r="A4" s="31" t="s">
        <v>223</v>
      </c>
      <c r="B4" s="47" t="s">
        <v>410</v>
      </c>
      <c r="C4" s="106" t="s">
        <v>411</v>
      </c>
      <c r="D4" s="31" t="s">
        <v>135</v>
      </c>
      <c r="E4" s="31">
        <v>100</v>
      </c>
      <c r="F4" s="62"/>
      <c r="G4" s="62">
        <f>E4*F4</f>
        <v>0</v>
      </c>
      <c r="H4" s="75"/>
      <c r="I4" s="62">
        <f>ROUND(G4*H4,2)</f>
        <v>0</v>
      </c>
      <c r="J4" s="147">
        <f>G4+I4</f>
        <v>0</v>
      </c>
      <c r="K4" s="102"/>
    </row>
    <row r="5" spans="1:11">
      <c r="B5" s="2"/>
      <c r="C5" s="2"/>
      <c r="F5" s="44" t="s">
        <v>226</v>
      </c>
      <c r="G5" s="127">
        <f>SUM(G3:G4)</f>
        <v>0</v>
      </c>
      <c r="H5" s="128"/>
      <c r="I5" s="127">
        <f>SUM(I3:I4)</f>
        <v>0</v>
      </c>
      <c r="J5" s="127">
        <f>SUM(J3:J4)</f>
        <v>0</v>
      </c>
    </row>
    <row r="6" spans="1:11" ht="12.75" customHeight="1">
      <c r="G6" s="5"/>
      <c r="H6" s="157"/>
      <c r="I6" s="5"/>
      <c r="J6" s="5"/>
    </row>
    <row r="7" spans="1:11" ht="34.5" customHeight="1">
      <c r="B7" s="3"/>
      <c r="C7" s="198" t="s">
        <v>413</v>
      </c>
      <c r="D7" s="198"/>
      <c r="E7" s="198"/>
      <c r="F7" s="198"/>
      <c r="G7" s="198"/>
      <c r="H7" s="198"/>
    </row>
    <row r="9" spans="1:11">
      <c r="B9" s="2"/>
    </row>
    <row r="10" spans="1:11">
      <c r="B10" s="2"/>
    </row>
    <row r="11" spans="1:11">
      <c r="B11" s="2"/>
      <c r="E11" s="40"/>
    </row>
    <row r="12" spans="1:11">
      <c r="B12" s="2"/>
    </row>
    <row r="13" spans="1:11">
      <c r="B13" s="2"/>
    </row>
    <row r="14" spans="1:11">
      <c r="B14" s="2"/>
    </row>
  </sheetData>
  <mergeCells count="2">
    <mergeCell ref="A1:C1"/>
    <mergeCell ref="C7:H7"/>
  </mergeCells>
  <pageMargins left="0.70866141732283472" right="0.70866141732283472" top="0.74803149606299213" bottom="0.74803149606299213" header="0.31496062992125984" footer="0.31496062992125984"/>
  <pageSetup paperSize="9" scale="73"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
  <sheetViews>
    <sheetView zoomScaleNormal="100" zoomScalePageLayoutView="60" workbookViewId="0">
      <selection activeCell="B3" sqref="B3"/>
    </sheetView>
  </sheetViews>
  <sheetFormatPr defaultRowHeight="15"/>
  <cols>
    <col min="1" max="1" width="3.42578125" customWidth="1"/>
    <col min="2" max="2" width="83.7109375" customWidth="1"/>
    <col min="3" max="3" width="14.140625" customWidth="1"/>
    <col min="4" max="4" width="5.140625" customWidth="1"/>
    <col min="5" max="5" width="19.85546875" customWidth="1"/>
    <col min="6" max="6" width="8" customWidth="1"/>
    <col min="7" max="7" width="11.7109375" customWidth="1"/>
    <col min="8" max="8" width="10.140625" style="39" customWidth="1"/>
    <col min="9" max="9" width="9.7109375" customWidth="1"/>
    <col min="10" max="10" width="11.28515625" customWidth="1"/>
    <col min="11" max="11" width="19.28515625" customWidth="1"/>
  </cols>
  <sheetData>
    <row r="1" spans="1:11">
      <c r="A1" s="166" t="s">
        <v>415</v>
      </c>
      <c r="B1" s="166"/>
      <c r="C1" s="166"/>
      <c r="D1" s="166"/>
      <c r="E1" s="120"/>
      <c r="F1" s="120"/>
      <c r="G1" s="120"/>
      <c r="H1" s="68"/>
      <c r="I1" s="120"/>
      <c r="J1" s="120"/>
      <c r="K1" s="120"/>
    </row>
    <row r="2" spans="1:11" ht="50.25" customHeight="1">
      <c r="A2" s="47" t="s">
        <v>4</v>
      </c>
      <c r="B2" s="47" t="s">
        <v>3</v>
      </c>
      <c r="C2" s="47" t="s">
        <v>194</v>
      </c>
      <c r="D2" s="47" t="s">
        <v>0</v>
      </c>
      <c r="E2" s="47" t="s">
        <v>255</v>
      </c>
      <c r="F2" s="47" t="s">
        <v>1</v>
      </c>
      <c r="G2" s="47" t="s">
        <v>2</v>
      </c>
      <c r="H2" s="47" t="s">
        <v>225</v>
      </c>
      <c r="I2" s="50" t="s">
        <v>239</v>
      </c>
      <c r="J2" s="50" t="s">
        <v>224</v>
      </c>
      <c r="K2" s="50" t="s">
        <v>429</v>
      </c>
    </row>
    <row r="3" spans="1:11" ht="155.25" customHeight="1">
      <c r="A3" s="47">
        <v>1</v>
      </c>
      <c r="B3" s="106" t="s">
        <v>421</v>
      </c>
      <c r="C3" s="31" t="s">
        <v>420</v>
      </c>
      <c r="D3" s="31" t="s">
        <v>17</v>
      </c>
      <c r="E3" s="31">
        <v>80</v>
      </c>
      <c r="F3" s="62"/>
      <c r="G3" s="62">
        <f>E3*F3</f>
        <v>0</v>
      </c>
      <c r="H3" s="155"/>
      <c r="I3" s="62">
        <f>ROUND(G3*H3,2)</f>
        <v>0</v>
      </c>
      <c r="J3" s="62">
        <f>G3+I3</f>
        <v>0</v>
      </c>
      <c r="K3" s="31"/>
    </row>
    <row r="4" spans="1:11">
      <c r="A4" s="54"/>
      <c r="B4" s="120"/>
      <c r="C4" s="101"/>
      <c r="D4" s="101"/>
      <c r="E4" s="101"/>
      <c r="F4" s="44" t="s">
        <v>226</v>
      </c>
      <c r="G4" s="154">
        <f>SUM(G3:G3)</f>
        <v>0</v>
      </c>
      <c r="H4" s="156"/>
      <c r="I4" s="154">
        <f>SUM(I3:I3)</f>
        <v>0</v>
      </c>
      <c r="J4" s="154">
        <f>SUM(J3:J3)</f>
        <v>0</v>
      </c>
      <c r="K4" s="100"/>
    </row>
    <row r="5" spans="1:11">
      <c r="A5" s="120"/>
      <c r="B5" s="197"/>
      <c r="C5" s="197"/>
      <c r="D5" s="197"/>
      <c r="E5" s="120"/>
      <c r="F5" s="120"/>
      <c r="G5" s="120"/>
      <c r="H5" s="69"/>
      <c r="I5" s="120"/>
      <c r="J5" s="120"/>
      <c r="K5" s="120"/>
    </row>
  </sheetData>
  <mergeCells count="2">
    <mergeCell ref="A1:D1"/>
    <mergeCell ref="B5:D5"/>
  </mergeCells>
  <pageMargins left="0.70866141732283472" right="0.70866141732283472" top="0.74803149606299213" bottom="0.74803149606299213" header="0.31496062992125984" footer="0.31496062992125984"/>
  <pageSetup paperSize="9" scale="67"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
  <sheetViews>
    <sheetView zoomScaleNormal="100" zoomScalePageLayoutView="50" workbookViewId="0">
      <selection activeCell="C4" sqref="C4"/>
    </sheetView>
  </sheetViews>
  <sheetFormatPr defaultRowHeight="15"/>
  <cols>
    <col min="1" max="1" width="3.42578125" customWidth="1"/>
    <col min="2" max="2" width="72.28515625" customWidth="1"/>
    <col min="3" max="3" width="34.140625" customWidth="1"/>
    <col min="4" max="4" width="5.42578125" customWidth="1"/>
    <col min="5" max="5" width="19.42578125" customWidth="1"/>
    <col min="6" max="6" width="8" customWidth="1"/>
    <col min="7" max="7" width="12.140625" customWidth="1"/>
    <col min="8" max="8" width="9.42578125" style="39" customWidth="1"/>
    <col min="9" max="9" width="9.42578125" customWidth="1"/>
    <col min="10" max="10" width="11.28515625" customWidth="1"/>
    <col min="11" max="11" width="18.5703125" customWidth="1"/>
  </cols>
  <sheetData>
    <row r="1" spans="1:11">
      <c r="A1" s="166" t="s">
        <v>416</v>
      </c>
      <c r="B1" s="166"/>
      <c r="C1" s="166"/>
      <c r="D1" s="166"/>
      <c r="E1" s="120"/>
      <c r="F1" s="120"/>
      <c r="G1" s="120"/>
      <c r="H1" s="68"/>
      <c r="I1" s="120"/>
      <c r="J1" s="120"/>
      <c r="K1" s="120"/>
    </row>
    <row r="2" spans="1:11" ht="50.25" customHeight="1">
      <c r="A2" s="47" t="s">
        <v>4</v>
      </c>
      <c r="B2" s="47" t="s">
        <v>3</v>
      </c>
      <c r="C2" s="47" t="s">
        <v>194</v>
      </c>
      <c r="D2" s="47" t="s">
        <v>0</v>
      </c>
      <c r="E2" s="47" t="s">
        <v>255</v>
      </c>
      <c r="F2" s="47" t="s">
        <v>1</v>
      </c>
      <c r="G2" s="47" t="s">
        <v>2</v>
      </c>
      <c r="H2" s="47" t="s">
        <v>225</v>
      </c>
      <c r="I2" s="50" t="s">
        <v>239</v>
      </c>
      <c r="J2" s="50" t="s">
        <v>224</v>
      </c>
      <c r="K2" s="50" t="s">
        <v>429</v>
      </c>
    </row>
    <row r="3" spans="1:11" ht="81" customHeight="1">
      <c r="A3" s="47">
        <v>1</v>
      </c>
      <c r="B3" s="106" t="s">
        <v>422</v>
      </c>
      <c r="C3" s="106" t="s">
        <v>423</v>
      </c>
      <c r="D3" s="47" t="s">
        <v>17</v>
      </c>
      <c r="E3" s="47">
        <v>80</v>
      </c>
      <c r="F3" s="52"/>
      <c r="G3" s="52">
        <f>E3*F3</f>
        <v>0</v>
      </c>
      <c r="H3" s="53"/>
      <c r="I3" s="52">
        <f>ROUND(G3*H3,2)</f>
        <v>0</v>
      </c>
      <c r="J3" s="52">
        <f>G3+I3</f>
        <v>0</v>
      </c>
      <c r="K3" s="47"/>
    </row>
    <row r="4" spans="1:11" ht="47.25" customHeight="1">
      <c r="A4" s="47">
        <v>2</v>
      </c>
      <c r="B4" s="106" t="s">
        <v>424</v>
      </c>
      <c r="C4" s="106" t="s">
        <v>425</v>
      </c>
      <c r="D4" s="47" t="s">
        <v>17</v>
      </c>
      <c r="E4" s="47">
        <v>10</v>
      </c>
      <c r="F4" s="52"/>
      <c r="G4" s="52">
        <f>E4*F4</f>
        <v>0</v>
      </c>
      <c r="H4" s="53"/>
      <c r="I4" s="52">
        <f>ROUND(G4*H4,2)</f>
        <v>0</v>
      </c>
      <c r="J4" s="52">
        <f>G4+I4</f>
        <v>0</v>
      </c>
      <c r="K4" s="47"/>
    </row>
    <row r="5" spans="1:11">
      <c r="A5" s="54"/>
      <c r="B5" s="120"/>
      <c r="C5" s="120"/>
      <c r="D5" s="120"/>
      <c r="E5" s="120"/>
      <c r="F5" s="118" t="s">
        <v>226</v>
      </c>
      <c r="G5" s="103">
        <f>SUM(G3:G4)</f>
        <v>0</v>
      </c>
      <c r="H5" s="115"/>
      <c r="I5" s="103">
        <f>SUM(I3:I4)</f>
        <v>0</v>
      </c>
      <c r="J5" s="103">
        <f>SUM(J3:J4)</f>
        <v>0</v>
      </c>
      <c r="K5" s="8"/>
    </row>
    <row r="6" spans="1:11">
      <c r="A6" s="120"/>
      <c r="B6" s="197"/>
      <c r="C6" s="197"/>
      <c r="D6" s="197"/>
      <c r="E6" s="120"/>
      <c r="F6" s="120"/>
      <c r="G6" s="120"/>
      <c r="H6" s="69"/>
      <c r="I6" s="120"/>
      <c r="J6" s="120"/>
      <c r="K6" s="120"/>
    </row>
  </sheetData>
  <mergeCells count="2">
    <mergeCell ref="A1:D1"/>
    <mergeCell ref="B6:D6"/>
  </mergeCells>
  <pageMargins left="0.70866141732283472" right="0.70866141732283472" top="0.74803149606299213" bottom="0.74803149606299213" header="0.31496062992125984" footer="0.31496062992125984"/>
  <pageSetup paperSize="9" scale="64"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
  <sheetViews>
    <sheetView zoomScaleNormal="100" zoomScalePageLayoutView="60" workbookViewId="0">
      <selection activeCell="B3" sqref="B3"/>
    </sheetView>
  </sheetViews>
  <sheetFormatPr defaultRowHeight="15"/>
  <cols>
    <col min="1" max="1" width="3.42578125" customWidth="1"/>
    <col min="2" max="2" width="64.140625" customWidth="1"/>
    <col min="3" max="3" width="21.5703125" customWidth="1"/>
    <col min="4" max="4" width="5.42578125" customWidth="1"/>
    <col min="5" max="5" width="20.28515625" customWidth="1"/>
    <col min="6" max="6" width="8" customWidth="1"/>
    <col min="7" max="7" width="11.42578125" customWidth="1"/>
    <col min="8" max="8" width="9.7109375" style="39" customWidth="1"/>
    <col min="9" max="9" width="7.7109375" customWidth="1"/>
    <col min="10" max="10" width="11.28515625" customWidth="1"/>
    <col min="11" max="11" width="18.5703125" customWidth="1"/>
  </cols>
  <sheetData>
    <row r="1" spans="1:11">
      <c r="A1" s="166" t="s">
        <v>417</v>
      </c>
      <c r="B1" s="166"/>
      <c r="C1" s="166"/>
      <c r="D1" s="166"/>
      <c r="E1" s="120"/>
      <c r="F1" s="120"/>
      <c r="G1" s="120"/>
      <c r="H1" s="68"/>
      <c r="I1" s="120"/>
      <c r="J1" s="120"/>
      <c r="K1" s="120"/>
    </row>
    <row r="2" spans="1:11" ht="50.25" customHeight="1">
      <c r="A2" s="47" t="s">
        <v>4</v>
      </c>
      <c r="B2" s="47" t="s">
        <v>3</v>
      </c>
      <c r="C2" s="47" t="s">
        <v>194</v>
      </c>
      <c r="D2" s="47" t="s">
        <v>0</v>
      </c>
      <c r="E2" s="47" t="s">
        <v>255</v>
      </c>
      <c r="F2" s="47" t="s">
        <v>1</v>
      </c>
      <c r="G2" s="47" t="s">
        <v>2</v>
      </c>
      <c r="H2" s="47" t="s">
        <v>225</v>
      </c>
      <c r="I2" s="50" t="s">
        <v>239</v>
      </c>
      <c r="J2" s="50" t="s">
        <v>224</v>
      </c>
      <c r="K2" s="50" t="s">
        <v>429</v>
      </c>
    </row>
    <row r="3" spans="1:11" ht="96" customHeight="1">
      <c r="A3" s="47">
        <v>1</v>
      </c>
      <c r="B3" s="106" t="s">
        <v>426</v>
      </c>
      <c r="C3" s="158" t="s">
        <v>427</v>
      </c>
      <c r="D3" s="31" t="s">
        <v>17</v>
      </c>
      <c r="E3" s="31">
        <v>2500</v>
      </c>
      <c r="F3" s="62"/>
      <c r="G3" s="62">
        <f>E3*F3</f>
        <v>0</v>
      </c>
      <c r="H3" s="155"/>
      <c r="I3" s="62">
        <f>ROUND(G3*H3,2)</f>
        <v>0</v>
      </c>
      <c r="J3" s="62">
        <f>G3+I3</f>
        <v>0</v>
      </c>
      <c r="K3" s="31"/>
    </row>
    <row r="4" spans="1:11">
      <c r="A4" s="54"/>
      <c r="B4" s="120"/>
      <c r="C4" s="101"/>
      <c r="D4" s="101"/>
      <c r="E4" s="101"/>
      <c r="F4" s="44" t="s">
        <v>226</v>
      </c>
      <c r="G4" s="154">
        <f>SUM(G3:G3)</f>
        <v>0</v>
      </c>
      <c r="H4" s="156"/>
      <c r="I4" s="154">
        <f>SUM(I3:I3)</f>
        <v>0</v>
      </c>
      <c r="J4" s="154">
        <f>SUM(J3:J3)</f>
        <v>0</v>
      </c>
      <c r="K4" s="100"/>
    </row>
    <row r="5" spans="1:11">
      <c r="A5" s="120"/>
      <c r="B5" s="197"/>
      <c r="C5" s="197"/>
      <c r="D5" s="197"/>
      <c r="E5" s="120"/>
      <c r="F5" s="120"/>
      <c r="G5" s="120"/>
      <c r="H5" s="69"/>
      <c r="I5" s="120"/>
      <c r="J5" s="120"/>
      <c r="K5" s="120"/>
    </row>
  </sheetData>
  <mergeCells count="2">
    <mergeCell ref="A1:D1"/>
    <mergeCell ref="B5:D5"/>
  </mergeCells>
  <pageMargins left="0.70866141732283472" right="0.70866141732283472" top="0.74803149606299213" bottom="0.74803149606299213" header="0.31496062992125984" footer="0.31496062992125984"/>
  <pageSetup paperSize="9" scale="72"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
  <sheetViews>
    <sheetView zoomScaleNormal="100" zoomScalePageLayoutView="60" workbookViewId="0">
      <selection activeCell="B3" sqref="B3"/>
    </sheetView>
  </sheetViews>
  <sheetFormatPr defaultRowHeight="15"/>
  <cols>
    <col min="1" max="1" width="3.42578125" customWidth="1"/>
    <col min="2" max="2" width="93.28515625" customWidth="1"/>
    <col min="3" max="3" width="5.42578125" customWidth="1"/>
    <col min="4" max="4" width="19.42578125" customWidth="1"/>
    <col min="5" max="5" width="8" customWidth="1"/>
    <col min="6" max="6" width="11.85546875" customWidth="1"/>
    <col min="7" max="7" width="9.7109375" style="39" customWidth="1"/>
    <col min="8" max="8" width="10" customWidth="1"/>
    <col min="9" max="9" width="11.28515625" customWidth="1"/>
    <col min="10" max="10" width="18.28515625" customWidth="1"/>
  </cols>
  <sheetData>
    <row r="1" spans="1:10">
      <c r="A1" s="166" t="s">
        <v>418</v>
      </c>
      <c r="B1" s="166"/>
      <c r="C1" s="166"/>
      <c r="D1" s="120"/>
      <c r="E1" s="120"/>
      <c r="F1" s="120"/>
      <c r="G1" s="68"/>
      <c r="H1" s="120"/>
      <c r="I1" s="120"/>
      <c r="J1" s="120"/>
    </row>
    <row r="2" spans="1:10" ht="50.25" customHeight="1">
      <c r="A2" s="47" t="s">
        <v>4</v>
      </c>
      <c r="B2" s="47" t="s">
        <v>3</v>
      </c>
      <c r="C2" s="47" t="s">
        <v>0</v>
      </c>
      <c r="D2" s="47" t="s">
        <v>255</v>
      </c>
      <c r="E2" s="47" t="s">
        <v>1</v>
      </c>
      <c r="F2" s="47" t="s">
        <v>2</v>
      </c>
      <c r="G2" s="47" t="s">
        <v>225</v>
      </c>
      <c r="H2" s="50" t="s">
        <v>239</v>
      </c>
      <c r="I2" s="50" t="s">
        <v>224</v>
      </c>
      <c r="J2" s="50" t="s">
        <v>429</v>
      </c>
    </row>
    <row r="3" spans="1:10" ht="30" customHeight="1">
      <c r="A3" s="47">
        <v>1</v>
      </c>
      <c r="B3" s="106" t="s">
        <v>428</v>
      </c>
      <c r="C3" s="47" t="s">
        <v>17</v>
      </c>
      <c r="D3" s="47">
        <v>12</v>
      </c>
      <c r="E3" s="52"/>
      <c r="F3" s="52">
        <f>D3*E3</f>
        <v>0</v>
      </c>
      <c r="G3" s="53"/>
      <c r="H3" s="52">
        <f>ROUND(F3*G3,2)</f>
        <v>0</v>
      </c>
      <c r="I3" s="52">
        <f>F3+H3</f>
        <v>0</v>
      </c>
      <c r="J3" s="47"/>
    </row>
    <row r="4" spans="1:10">
      <c r="A4" s="54"/>
      <c r="B4" s="120"/>
      <c r="C4" s="120"/>
      <c r="D4" s="120"/>
      <c r="E4" s="118" t="s">
        <v>226</v>
      </c>
      <c r="F4" s="103">
        <f>SUM(F3:F3)</f>
        <v>0</v>
      </c>
      <c r="G4" s="115"/>
      <c r="H4" s="103">
        <f>SUM(H3:H3)</f>
        <v>0</v>
      </c>
      <c r="I4" s="103">
        <f>SUM(I3:I3)</f>
        <v>0</v>
      </c>
      <c r="J4" s="8"/>
    </row>
    <row r="5" spans="1:10">
      <c r="A5" s="120"/>
      <c r="B5" s="197"/>
      <c r="C5" s="197"/>
      <c r="D5" s="120"/>
      <c r="E5" s="120"/>
      <c r="F5" s="120"/>
      <c r="G5" s="69"/>
      <c r="H5" s="120"/>
      <c r="I5" s="120"/>
      <c r="J5" s="120"/>
    </row>
  </sheetData>
  <mergeCells count="2">
    <mergeCell ref="A1:C1"/>
    <mergeCell ref="B5:C5"/>
  </mergeCells>
  <pageMargins left="0.70866141732283472" right="0.70866141732283472" top="0.74803149606299213" bottom="0.74803149606299213" header="0.31496062992125984" footer="0.31496062992125984"/>
  <pageSetup paperSize="9" scale="69"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
  <sheetViews>
    <sheetView zoomScaleNormal="100" zoomScalePageLayoutView="60" workbookViewId="0">
      <selection activeCell="B3" sqref="B3"/>
    </sheetView>
  </sheetViews>
  <sheetFormatPr defaultRowHeight="15"/>
  <cols>
    <col min="1" max="1" width="3.42578125" customWidth="1"/>
    <col min="2" max="2" width="78.7109375" customWidth="1"/>
    <col min="3" max="3" width="5.85546875" customWidth="1"/>
    <col min="4" max="4" width="20.140625" customWidth="1"/>
    <col min="5" max="5" width="8" customWidth="1"/>
    <col min="6" max="6" width="11.140625" customWidth="1"/>
    <col min="7" max="7" width="9.28515625" style="39" customWidth="1"/>
    <col min="8" max="8" width="9.28515625" customWidth="1"/>
    <col min="9" max="9" width="11.28515625" customWidth="1"/>
    <col min="10" max="10" width="18.5703125" customWidth="1"/>
    <col min="11" max="11" width="17.42578125" customWidth="1"/>
  </cols>
  <sheetData>
    <row r="1" spans="1:11">
      <c r="A1" s="166" t="s">
        <v>419</v>
      </c>
      <c r="B1" s="166"/>
      <c r="C1" s="166"/>
      <c r="D1" s="120"/>
      <c r="E1" s="120"/>
      <c r="F1" s="120"/>
      <c r="G1" s="68"/>
      <c r="H1" s="120"/>
      <c r="I1" s="120"/>
      <c r="J1" s="120"/>
    </row>
    <row r="2" spans="1:11" ht="50.25" customHeight="1">
      <c r="A2" s="47" t="s">
        <v>4</v>
      </c>
      <c r="B2" s="47" t="s">
        <v>3</v>
      </c>
      <c r="C2" s="47" t="s">
        <v>0</v>
      </c>
      <c r="D2" s="47" t="s">
        <v>255</v>
      </c>
      <c r="E2" s="47" t="s">
        <v>1</v>
      </c>
      <c r="F2" s="47" t="s">
        <v>2</v>
      </c>
      <c r="G2" s="47" t="s">
        <v>225</v>
      </c>
      <c r="H2" s="50" t="s">
        <v>239</v>
      </c>
      <c r="I2" s="50" t="s">
        <v>224</v>
      </c>
      <c r="J2" s="50" t="s">
        <v>429</v>
      </c>
      <c r="K2" s="51" t="s">
        <v>431</v>
      </c>
    </row>
    <row r="3" spans="1:11" ht="51.75" customHeight="1">
      <c r="A3" s="47">
        <v>1</v>
      </c>
      <c r="B3" s="106" t="s">
        <v>430</v>
      </c>
      <c r="C3" s="47" t="s">
        <v>17</v>
      </c>
      <c r="D3" s="47">
        <v>100</v>
      </c>
      <c r="E3" s="52"/>
      <c r="F3" s="52">
        <f>D3*E3</f>
        <v>0</v>
      </c>
      <c r="G3" s="53"/>
      <c r="H3" s="52">
        <f>ROUND(F3*G3,2)</f>
        <v>0</v>
      </c>
      <c r="I3" s="52">
        <f>F3+H3</f>
        <v>0</v>
      </c>
      <c r="J3" s="47"/>
      <c r="K3" s="159" t="s">
        <v>195</v>
      </c>
    </row>
    <row r="4" spans="1:11">
      <c r="A4" s="54"/>
      <c r="B4" s="120"/>
      <c r="C4" s="120"/>
      <c r="D4" s="120"/>
      <c r="E4" s="118" t="s">
        <v>226</v>
      </c>
      <c r="F4" s="103">
        <f>SUM(F3:F3)</f>
        <v>0</v>
      </c>
      <c r="G4" s="115"/>
      <c r="H4" s="103">
        <f>SUM(H3:H3)</f>
        <v>0</v>
      </c>
      <c r="I4" s="103">
        <f>SUM(I3:I3)</f>
        <v>0</v>
      </c>
      <c r="J4" s="8"/>
    </row>
    <row r="5" spans="1:11">
      <c r="A5" s="120"/>
      <c r="B5" s="197"/>
      <c r="C5" s="197"/>
      <c r="D5" s="120"/>
      <c r="E5" s="120"/>
      <c r="F5" s="120"/>
      <c r="G5" s="69"/>
      <c r="H5" s="120"/>
      <c r="I5" s="120"/>
      <c r="J5" s="120"/>
    </row>
    <row r="7" spans="1:11">
      <c r="B7" s="119" t="s">
        <v>181</v>
      </c>
    </row>
  </sheetData>
  <mergeCells count="2">
    <mergeCell ref="A1:C1"/>
    <mergeCell ref="B5:C5"/>
  </mergeCells>
  <pageMargins left="0.70866141732283472" right="0.70866141732283472" top="0.74803149606299213" bottom="0.74803149606299213" header="0.31496062992125984" footer="0.31496062992125984"/>
  <pageSetup paperSize="9" scale="68"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
  <sheetViews>
    <sheetView zoomScaleNormal="100" zoomScalePageLayoutView="70" workbookViewId="0">
      <selection activeCell="F11" sqref="F11"/>
    </sheetView>
  </sheetViews>
  <sheetFormatPr defaultRowHeight="15"/>
  <cols>
    <col min="1" max="1" width="4" customWidth="1"/>
    <col min="2" max="2" width="67.42578125" customWidth="1"/>
    <col min="3" max="3" width="18" customWidth="1"/>
    <col min="4" max="4" width="11.42578125" customWidth="1"/>
    <col min="5" max="5" width="12.5703125" customWidth="1"/>
    <col min="6" max="6" width="12.85546875" customWidth="1"/>
    <col min="7" max="7" width="19" customWidth="1"/>
    <col min="8" max="8" width="7.85546875" customWidth="1"/>
    <col min="9" max="9" width="10.5703125" customWidth="1"/>
    <col min="10" max="10" width="9" customWidth="1"/>
    <col min="11" max="11" width="5.7109375" customWidth="1"/>
    <col min="12" max="12" width="10.7109375" customWidth="1"/>
    <col min="13" max="13" width="17.5703125" customWidth="1"/>
  </cols>
  <sheetData>
    <row r="1" spans="1:13" ht="15" customHeight="1">
      <c r="A1" s="166" t="s">
        <v>434</v>
      </c>
      <c r="B1" s="166"/>
      <c r="C1" s="166"/>
      <c r="D1" s="133"/>
      <c r="E1" s="133"/>
      <c r="F1" s="133"/>
      <c r="G1" s="161"/>
      <c r="H1" s="161"/>
      <c r="I1" s="161"/>
      <c r="J1" s="68"/>
      <c r="K1" s="161"/>
      <c r="L1" s="161"/>
      <c r="M1" s="161"/>
    </row>
    <row r="2" spans="1:13" ht="54.75" customHeight="1">
      <c r="A2" s="47" t="s">
        <v>4</v>
      </c>
      <c r="B2" s="47" t="s">
        <v>3</v>
      </c>
      <c r="C2" s="47" t="s">
        <v>435</v>
      </c>
      <c r="D2" s="47" t="s">
        <v>436</v>
      </c>
      <c r="E2" s="47" t="s">
        <v>437</v>
      </c>
      <c r="F2" s="47" t="s">
        <v>468</v>
      </c>
      <c r="G2" s="47" t="s">
        <v>255</v>
      </c>
      <c r="H2" s="47" t="s">
        <v>1</v>
      </c>
      <c r="I2" s="47" t="s">
        <v>2</v>
      </c>
      <c r="J2" s="47" t="s">
        <v>225</v>
      </c>
      <c r="K2" s="50" t="s">
        <v>239</v>
      </c>
      <c r="L2" s="50" t="s">
        <v>224</v>
      </c>
      <c r="M2" s="50" t="s">
        <v>429</v>
      </c>
    </row>
    <row r="3" spans="1:13" ht="49.5" customHeight="1">
      <c r="A3" s="47">
        <v>4</v>
      </c>
      <c r="B3" s="106" t="s">
        <v>438</v>
      </c>
      <c r="C3" s="31" t="s">
        <v>439</v>
      </c>
      <c r="D3" s="31" t="s">
        <v>440</v>
      </c>
      <c r="E3" s="31" t="s">
        <v>441</v>
      </c>
      <c r="F3" s="31" t="s">
        <v>442</v>
      </c>
      <c r="G3" s="31">
        <v>50</v>
      </c>
      <c r="H3" s="62"/>
      <c r="I3" s="62">
        <f>G3*H3</f>
        <v>0</v>
      </c>
      <c r="J3" s="155"/>
      <c r="K3" s="62">
        <f>ROUND(I3*J3,2)</f>
        <v>0</v>
      </c>
      <c r="L3" s="62">
        <f>I3+K3</f>
        <v>0</v>
      </c>
      <c r="M3" s="47"/>
    </row>
    <row r="4" spans="1:13" ht="51.75" customHeight="1">
      <c r="A4" s="47">
        <v>5</v>
      </c>
      <c r="B4" s="106" t="s">
        <v>438</v>
      </c>
      <c r="C4" s="31" t="s">
        <v>439</v>
      </c>
      <c r="D4" s="31" t="s">
        <v>440</v>
      </c>
      <c r="E4" s="31" t="s">
        <v>443</v>
      </c>
      <c r="F4" s="31" t="s">
        <v>442</v>
      </c>
      <c r="G4" s="31">
        <v>110</v>
      </c>
      <c r="H4" s="62"/>
      <c r="I4" s="62">
        <f>G4*H4</f>
        <v>0</v>
      </c>
      <c r="J4" s="155"/>
      <c r="K4" s="62">
        <f>ROUND(I4*J4,2)</f>
        <v>0</v>
      </c>
      <c r="L4" s="62">
        <f>I4+K4</f>
        <v>0</v>
      </c>
      <c r="M4" s="47"/>
    </row>
    <row r="5" spans="1:13">
      <c r="A5" s="54"/>
      <c r="B5" s="161"/>
      <c r="C5" s="101"/>
      <c r="D5" s="101"/>
      <c r="E5" s="101"/>
      <c r="F5" s="101"/>
      <c r="G5" s="101"/>
      <c r="H5" s="44" t="s">
        <v>226</v>
      </c>
      <c r="I5" s="154">
        <f>SUM(I3:I4)</f>
        <v>0</v>
      </c>
      <c r="J5" s="156"/>
      <c r="K5" s="154">
        <f>SUM(K3:K4)</f>
        <v>0</v>
      </c>
      <c r="L5" s="154">
        <f>SUM(L3:L4)</f>
        <v>0</v>
      </c>
      <c r="M5" s="8"/>
    </row>
  </sheetData>
  <mergeCells count="1">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
  <sheetViews>
    <sheetView topLeftCell="B1" zoomScaleNormal="100" workbookViewId="0">
      <selection activeCell="F13" sqref="F13"/>
    </sheetView>
  </sheetViews>
  <sheetFormatPr defaultRowHeight="15"/>
  <cols>
    <col min="1" max="1" width="4.28515625" customWidth="1"/>
    <col min="2" max="2" width="44.28515625" customWidth="1"/>
    <col min="3" max="3" width="21.7109375" customWidth="1"/>
    <col min="4" max="4" width="12" customWidth="1"/>
    <col min="5" max="5" width="18.5703125" customWidth="1"/>
    <col min="6" max="6" width="12.28515625" customWidth="1"/>
    <col min="7" max="7" width="18.7109375" customWidth="1"/>
    <col min="8" max="8" width="8.7109375" customWidth="1"/>
    <col min="9" max="9" width="10.28515625" customWidth="1"/>
    <col min="11" max="11" width="5.85546875" customWidth="1"/>
    <col min="12" max="12" width="10.140625" customWidth="1"/>
    <col min="13" max="13" width="18" customWidth="1"/>
  </cols>
  <sheetData>
    <row r="1" spans="1:13">
      <c r="A1" s="166" t="s">
        <v>444</v>
      </c>
      <c r="B1" s="166"/>
      <c r="C1" s="166"/>
      <c r="D1" s="133"/>
      <c r="E1" s="133"/>
      <c r="F1" s="133"/>
      <c r="G1" s="161"/>
      <c r="H1" s="161"/>
      <c r="I1" s="161"/>
      <c r="J1" s="68"/>
      <c r="K1" s="161"/>
      <c r="L1" s="161"/>
      <c r="M1" s="161"/>
    </row>
    <row r="2" spans="1:13" ht="51" customHeight="1">
      <c r="A2" s="47" t="s">
        <v>4</v>
      </c>
      <c r="B2" s="47" t="s">
        <v>3</v>
      </c>
      <c r="C2" s="47" t="s">
        <v>435</v>
      </c>
      <c r="D2" s="47" t="s">
        <v>436</v>
      </c>
      <c r="E2" s="47" t="s">
        <v>437</v>
      </c>
      <c r="F2" s="47" t="s">
        <v>468</v>
      </c>
      <c r="G2" s="47" t="s">
        <v>255</v>
      </c>
      <c r="H2" s="47" t="s">
        <v>1</v>
      </c>
      <c r="I2" s="47" t="s">
        <v>2</v>
      </c>
      <c r="J2" s="47" t="s">
        <v>225</v>
      </c>
      <c r="K2" s="50" t="s">
        <v>239</v>
      </c>
      <c r="L2" s="50" t="s">
        <v>224</v>
      </c>
      <c r="M2" s="50" t="s">
        <v>429</v>
      </c>
    </row>
    <row r="3" spans="1:13" ht="30.75" customHeight="1">
      <c r="A3" s="47">
        <v>1</v>
      </c>
      <c r="B3" s="106" t="s">
        <v>445</v>
      </c>
      <c r="C3" s="31" t="s">
        <v>446</v>
      </c>
      <c r="D3" s="31" t="s">
        <v>440</v>
      </c>
      <c r="E3" s="31" t="s">
        <v>441</v>
      </c>
      <c r="F3" s="31" t="s">
        <v>442</v>
      </c>
      <c r="G3" s="31">
        <v>20</v>
      </c>
      <c r="H3" s="62"/>
      <c r="I3" s="62">
        <f>G3*H3</f>
        <v>0</v>
      </c>
      <c r="J3" s="155"/>
      <c r="K3" s="62">
        <f>ROUND(I3*J3,2)</f>
        <v>0</v>
      </c>
      <c r="L3" s="62">
        <f>I3+K3</f>
        <v>0</v>
      </c>
      <c r="M3" s="47"/>
    </row>
    <row r="4" spans="1:13" ht="16.5" customHeight="1">
      <c r="A4" s="47">
        <v>2</v>
      </c>
      <c r="B4" s="106" t="s">
        <v>447</v>
      </c>
      <c r="C4" s="31" t="s">
        <v>448</v>
      </c>
      <c r="D4" s="31" t="s">
        <v>449</v>
      </c>
      <c r="E4" s="31" t="s">
        <v>450</v>
      </c>
      <c r="F4" s="31" t="s">
        <v>451</v>
      </c>
      <c r="G4" s="31">
        <v>5</v>
      </c>
      <c r="H4" s="62"/>
      <c r="I4" s="62">
        <f>G4*H4</f>
        <v>0</v>
      </c>
      <c r="J4" s="155"/>
      <c r="K4" s="62">
        <f>ROUND(I4*J4,2)</f>
        <v>0</v>
      </c>
      <c r="L4" s="62">
        <f>I4+K4</f>
        <v>0</v>
      </c>
      <c r="M4" s="47"/>
    </row>
    <row r="5" spans="1:13" ht="29.25" customHeight="1">
      <c r="A5" s="47">
        <v>3</v>
      </c>
      <c r="B5" s="106" t="s">
        <v>452</v>
      </c>
      <c r="C5" s="31" t="s">
        <v>453</v>
      </c>
      <c r="D5" s="31" t="s">
        <v>440</v>
      </c>
      <c r="E5" s="31" t="s">
        <v>454</v>
      </c>
      <c r="F5" s="31" t="s">
        <v>451</v>
      </c>
      <c r="G5" s="31">
        <v>3</v>
      </c>
      <c r="H5" s="62"/>
      <c r="I5" s="62">
        <f>G5*H5</f>
        <v>0</v>
      </c>
      <c r="J5" s="155"/>
      <c r="K5" s="62">
        <f>ROUND(I5*J5,2)</f>
        <v>0</v>
      </c>
      <c r="L5" s="62">
        <f>I5+K5</f>
        <v>0</v>
      </c>
      <c r="M5" s="47"/>
    </row>
    <row r="6" spans="1:13" ht="27" customHeight="1">
      <c r="A6" s="47">
        <v>6</v>
      </c>
      <c r="B6" s="106" t="s">
        <v>455</v>
      </c>
      <c r="C6" s="31" t="s">
        <v>456</v>
      </c>
      <c r="D6" s="31" t="s">
        <v>440</v>
      </c>
      <c r="E6" s="31" t="s">
        <v>457</v>
      </c>
      <c r="F6" s="31" t="s">
        <v>458</v>
      </c>
      <c r="G6" s="31">
        <v>2</v>
      </c>
      <c r="H6" s="62"/>
      <c r="I6" s="62">
        <f>G6*H6</f>
        <v>0</v>
      </c>
      <c r="J6" s="155"/>
      <c r="K6" s="62">
        <f>ROUND(I6*J6,2)</f>
        <v>0</v>
      </c>
      <c r="L6" s="62">
        <f>I6+K6</f>
        <v>0</v>
      </c>
      <c r="M6" s="47"/>
    </row>
    <row r="7" spans="1:13">
      <c r="A7" s="54"/>
      <c r="B7" s="161"/>
      <c r="C7" s="101"/>
      <c r="D7" s="101"/>
      <c r="E7" s="101"/>
      <c r="F7" s="101"/>
      <c r="G7" s="101"/>
      <c r="H7" s="44" t="s">
        <v>226</v>
      </c>
      <c r="I7" s="154">
        <f>SUM(I3:I6)</f>
        <v>0</v>
      </c>
      <c r="J7" s="156"/>
      <c r="K7" s="154">
        <f>SUM(K3:K6)</f>
        <v>0</v>
      </c>
      <c r="L7" s="154">
        <f>SUM(L3:L6)</f>
        <v>0</v>
      </c>
      <c r="M7" s="8"/>
    </row>
  </sheetData>
  <mergeCells count="1">
    <mergeCell ref="A1:C1"/>
  </mergeCells>
  <pageMargins left="0.70866141732283472" right="0.70866141732283472" top="0.74803149606299213" bottom="0.74803149606299213" header="0.31496062992125984" footer="0.31496062992125984"/>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
  <sheetViews>
    <sheetView zoomScaleNormal="100" zoomScalePageLayoutView="60" workbookViewId="0">
      <selection activeCell="B3" sqref="B3:J3"/>
    </sheetView>
  </sheetViews>
  <sheetFormatPr defaultRowHeight="15"/>
  <cols>
    <col min="1" max="1" width="3.7109375" customWidth="1"/>
    <col min="2" max="2" width="43.85546875" customWidth="1"/>
    <col min="3" max="3" width="6.42578125" customWidth="1"/>
    <col min="4" max="4" width="20.28515625" customWidth="1"/>
    <col min="5" max="5" width="8.5703125" customWidth="1"/>
    <col min="6" max="6" width="11.42578125" customWidth="1"/>
    <col min="8" max="8" width="8.5703125" customWidth="1"/>
    <col min="9" max="9" width="11.42578125" customWidth="1"/>
    <col min="10" max="10" width="17.85546875" customWidth="1"/>
  </cols>
  <sheetData>
    <row r="1" spans="1:10">
      <c r="A1" s="178" t="s">
        <v>263</v>
      </c>
      <c r="B1" s="178"/>
      <c r="C1" s="178"/>
      <c r="D1" s="178"/>
      <c r="E1" s="178"/>
      <c r="F1" s="178"/>
      <c r="G1" s="178"/>
      <c r="H1" s="178"/>
      <c r="I1" s="178"/>
      <c r="J1" s="178"/>
    </row>
    <row r="2" spans="1:10" ht="48.75" customHeight="1">
      <c r="A2" s="47" t="s">
        <v>4</v>
      </c>
      <c r="B2" s="47" t="s">
        <v>3</v>
      </c>
      <c r="C2" s="47" t="s">
        <v>0</v>
      </c>
      <c r="D2" s="47" t="s">
        <v>255</v>
      </c>
      <c r="E2" s="47" t="s">
        <v>1</v>
      </c>
      <c r="F2" s="47" t="s">
        <v>2</v>
      </c>
      <c r="G2" s="50" t="s">
        <v>225</v>
      </c>
      <c r="H2" s="50" t="s">
        <v>239</v>
      </c>
      <c r="I2" s="47" t="s">
        <v>224</v>
      </c>
      <c r="J2" s="50" t="s">
        <v>429</v>
      </c>
    </row>
    <row r="3" spans="1:10">
      <c r="A3" s="97">
        <v>1</v>
      </c>
      <c r="B3" s="182" t="s">
        <v>23</v>
      </c>
      <c r="C3" s="183"/>
      <c r="D3" s="183"/>
      <c r="E3" s="183"/>
      <c r="F3" s="183"/>
      <c r="G3" s="183"/>
      <c r="H3" s="183"/>
      <c r="I3" s="183"/>
      <c r="J3" s="183"/>
    </row>
    <row r="4" spans="1:10" ht="13.5" customHeight="1">
      <c r="A4" s="47" t="s">
        <v>38</v>
      </c>
      <c r="B4" s="106" t="s">
        <v>155</v>
      </c>
      <c r="C4" s="47" t="s">
        <v>17</v>
      </c>
      <c r="D4" s="47">
        <v>4</v>
      </c>
      <c r="E4" s="52"/>
      <c r="F4" s="52">
        <f>D4*E4</f>
        <v>0</v>
      </c>
      <c r="G4" s="53"/>
      <c r="H4" s="52">
        <f>ROUND(F4*G4,2)</f>
        <v>0</v>
      </c>
      <c r="I4" s="52">
        <f>F4+H4</f>
        <v>0</v>
      </c>
      <c r="J4" s="47"/>
    </row>
    <row r="5" spans="1:10" ht="13.5" customHeight="1">
      <c r="A5" s="47" t="s">
        <v>39</v>
      </c>
      <c r="B5" s="106" t="s">
        <v>154</v>
      </c>
      <c r="C5" s="47" t="s">
        <v>17</v>
      </c>
      <c r="D5" s="47">
        <v>4</v>
      </c>
      <c r="E5" s="52"/>
      <c r="F5" s="52">
        <f>D5*E5</f>
        <v>0</v>
      </c>
      <c r="G5" s="53"/>
      <c r="H5" s="52">
        <f t="shared" ref="H5:H14" si="0">ROUND(F5*G5,2)</f>
        <v>0</v>
      </c>
      <c r="I5" s="52">
        <f t="shared" ref="I5:I14" si="1">F5+H5</f>
        <v>0</v>
      </c>
      <c r="J5" s="47"/>
    </row>
    <row r="6" spans="1:10" ht="13.5" customHeight="1">
      <c r="A6" s="47" t="s">
        <v>40</v>
      </c>
      <c r="B6" s="106" t="s">
        <v>156</v>
      </c>
      <c r="C6" s="47" t="s">
        <v>17</v>
      </c>
      <c r="D6" s="47">
        <v>4</v>
      </c>
      <c r="E6" s="52"/>
      <c r="F6" s="52">
        <f>D6*E6</f>
        <v>0</v>
      </c>
      <c r="G6" s="53"/>
      <c r="H6" s="52">
        <f t="shared" si="0"/>
        <v>0</v>
      </c>
      <c r="I6" s="52">
        <f t="shared" si="1"/>
        <v>0</v>
      </c>
      <c r="J6" s="47"/>
    </row>
    <row r="7" spans="1:10" ht="15.75" customHeight="1">
      <c r="A7" s="47" t="s">
        <v>41</v>
      </c>
      <c r="B7" s="106" t="s">
        <v>157</v>
      </c>
      <c r="C7" s="47" t="s">
        <v>17</v>
      </c>
      <c r="D7" s="47">
        <v>4</v>
      </c>
      <c r="E7" s="52"/>
      <c r="F7" s="52">
        <f>D7*E7</f>
        <v>0</v>
      </c>
      <c r="G7" s="53"/>
      <c r="H7" s="52">
        <f t="shared" si="0"/>
        <v>0</v>
      </c>
      <c r="I7" s="52">
        <f t="shared" si="1"/>
        <v>0</v>
      </c>
      <c r="J7" s="47"/>
    </row>
    <row r="8" spans="1:10" ht="33.75" customHeight="1">
      <c r="A8" s="97">
        <v>2</v>
      </c>
      <c r="B8" s="182" t="s">
        <v>257</v>
      </c>
      <c r="C8" s="183"/>
      <c r="D8" s="183"/>
      <c r="E8" s="183"/>
      <c r="F8" s="183"/>
      <c r="G8" s="183"/>
      <c r="H8" s="183"/>
      <c r="I8" s="183"/>
      <c r="J8" s="183"/>
    </row>
    <row r="9" spans="1:10">
      <c r="A9" s="78" t="s">
        <v>38</v>
      </c>
      <c r="B9" s="108" t="s">
        <v>258</v>
      </c>
      <c r="C9" s="78" t="s">
        <v>17</v>
      </c>
      <c r="D9" s="78">
        <v>250</v>
      </c>
      <c r="E9" s="78"/>
      <c r="F9" s="81">
        <f>D9*E9</f>
        <v>0</v>
      </c>
      <c r="G9" s="89"/>
      <c r="H9" s="78">
        <f t="shared" si="0"/>
        <v>0</v>
      </c>
      <c r="I9" s="78">
        <f t="shared" si="1"/>
        <v>0</v>
      </c>
      <c r="J9" s="78"/>
    </row>
    <row r="10" spans="1:10" ht="15.75" customHeight="1">
      <c r="A10" s="47" t="s">
        <v>39</v>
      </c>
      <c r="B10" s="108" t="s">
        <v>29</v>
      </c>
      <c r="C10" s="78" t="s">
        <v>17</v>
      </c>
      <c r="D10" s="78">
        <v>2</v>
      </c>
      <c r="E10" s="81"/>
      <c r="F10" s="81">
        <f>D10*E10</f>
        <v>0</v>
      </c>
      <c r="G10" s="82"/>
      <c r="H10" s="107">
        <f t="shared" si="0"/>
        <v>0</v>
      </c>
      <c r="I10" s="81">
        <f t="shared" si="1"/>
        <v>0</v>
      </c>
      <c r="J10" s="109"/>
    </row>
    <row r="11" spans="1:10" ht="30.75" customHeight="1">
      <c r="A11" s="97">
        <v>3</v>
      </c>
      <c r="B11" s="182" t="s">
        <v>259</v>
      </c>
      <c r="C11" s="183"/>
      <c r="D11" s="183"/>
      <c r="E11" s="183"/>
      <c r="F11" s="183"/>
      <c r="G11" s="183"/>
      <c r="H11" s="183"/>
      <c r="I11" s="183"/>
      <c r="J11" s="183"/>
    </row>
    <row r="12" spans="1:10" ht="13.5" customHeight="1">
      <c r="A12" s="47" t="s">
        <v>38</v>
      </c>
      <c r="B12" s="106" t="s">
        <v>261</v>
      </c>
      <c r="C12" s="47" t="s">
        <v>17</v>
      </c>
      <c r="D12" s="47">
        <v>40</v>
      </c>
      <c r="E12" s="52"/>
      <c r="F12" s="52">
        <f>D12*E12</f>
        <v>0</v>
      </c>
      <c r="G12" s="53"/>
      <c r="H12" s="104">
        <f t="shared" si="0"/>
        <v>0</v>
      </c>
      <c r="I12" s="52">
        <f t="shared" si="1"/>
        <v>0</v>
      </c>
      <c r="J12" s="47"/>
    </row>
    <row r="13" spans="1:10">
      <c r="A13" s="97">
        <v>4</v>
      </c>
      <c r="B13" s="182" t="s">
        <v>260</v>
      </c>
      <c r="C13" s="183"/>
      <c r="D13" s="183"/>
      <c r="E13" s="183"/>
      <c r="F13" s="183"/>
      <c r="G13" s="183"/>
      <c r="H13" s="183"/>
      <c r="I13" s="183"/>
      <c r="J13" s="183"/>
    </row>
    <row r="14" spans="1:10" ht="16.5" customHeight="1">
      <c r="A14" s="47" t="s">
        <v>38</v>
      </c>
      <c r="B14" s="106" t="s">
        <v>262</v>
      </c>
      <c r="C14" s="47" t="s">
        <v>17</v>
      </c>
      <c r="D14" s="47">
        <v>40</v>
      </c>
      <c r="E14" s="52"/>
      <c r="F14" s="52">
        <f>D14*E14</f>
        <v>0</v>
      </c>
      <c r="G14" s="53"/>
      <c r="H14" s="104">
        <f t="shared" si="0"/>
        <v>0</v>
      </c>
      <c r="I14" s="52">
        <f t="shared" si="1"/>
        <v>0</v>
      </c>
      <c r="J14" s="47"/>
    </row>
    <row r="15" spans="1:10">
      <c r="A15" s="57"/>
      <c r="B15" s="110"/>
      <c r="C15" s="110"/>
      <c r="D15" s="111"/>
      <c r="E15" s="97" t="s">
        <v>226</v>
      </c>
      <c r="F15" s="103">
        <f>F4+F5+F6+F7+F9+F10+F12+F14</f>
        <v>0</v>
      </c>
      <c r="G15" s="117"/>
      <c r="H15" s="103">
        <f>H4+H5+H6+H7+H9+H10+H12+H14</f>
        <v>0</v>
      </c>
      <c r="I15" s="103">
        <f>I4+I5+I6+I7+I9+I10+I12+I14</f>
        <v>0</v>
      </c>
      <c r="J15" s="112"/>
    </row>
    <row r="16" spans="1:10">
      <c r="A16" s="110"/>
      <c r="B16" s="110"/>
      <c r="C16" s="110"/>
      <c r="D16" s="110"/>
      <c r="E16" s="110"/>
      <c r="F16" s="110"/>
      <c r="G16" s="113"/>
      <c r="H16" s="113"/>
      <c r="I16" s="110"/>
      <c r="J16" s="110"/>
    </row>
    <row r="17" spans="1:10">
      <c r="A17" s="98"/>
      <c r="B17" s="98"/>
      <c r="C17" s="98"/>
      <c r="D17" s="98"/>
      <c r="E17" s="98"/>
      <c r="F17" s="98"/>
      <c r="G17" s="68"/>
      <c r="H17" s="68"/>
      <c r="I17" s="98"/>
      <c r="J17" s="98"/>
    </row>
    <row r="18" spans="1:10">
      <c r="A18" s="98"/>
      <c r="B18" s="181"/>
      <c r="C18" s="181"/>
      <c r="D18" s="98"/>
      <c r="E18" s="98"/>
      <c r="F18" s="98"/>
      <c r="G18" s="68"/>
      <c r="H18" s="68"/>
      <c r="I18" s="98"/>
      <c r="J18" s="98"/>
    </row>
  </sheetData>
  <mergeCells count="6">
    <mergeCell ref="B18:C18"/>
    <mergeCell ref="A1:J1"/>
    <mergeCell ref="B3:J3"/>
    <mergeCell ref="B8:J8"/>
    <mergeCell ref="B11:J11"/>
    <mergeCell ref="B13:J13"/>
  </mergeCells>
  <pageMargins left="0.70866141732283472" right="0.70866141732283472" top="0.74803149606299213" bottom="0.74803149606299213" header="0.31496062992125984" footer="0.31496062992125984"/>
  <pageSetup paperSize="9" scale="9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zoomScaleNormal="100" zoomScalePageLayoutView="60" workbookViewId="0">
      <selection activeCell="B3" sqref="B3:J3"/>
    </sheetView>
  </sheetViews>
  <sheetFormatPr defaultRowHeight="15"/>
  <cols>
    <col min="1" max="1" width="4" customWidth="1"/>
    <col min="2" max="2" width="52.7109375" customWidth="1"/>
    <col min="3" max="3" width="5.140625" customWidth="1"/>
    <col min="4" max="4" width="20.7109375" customWidth="1"/>
    <col min="5" max="5" width="8.7109375" customWidth="1"/>
    <col min="6" max="6" width="11.5703125" customWidth="1"/>
    <col min="7" max="7" width="9.140625" style="39" customWidth="1"/>
    <col min="8" max="8" width="9.28515625" customWidth="1"/>
    <col min="9" max="9" width="10.85546875" customWidth="1"/>
    <col min="10" max="10" width="18.7109375" customWidth="1"/>
    <col min="11" max="11" width="14.140625" customWidth="1"/>
  </cols>
  <sheetData>
    <row r="1" spans="1:11" ht="15" customHeight="1">
      <c r="A1" s="184" t="s">
        <v>264</v>
      </c>
      <c r="B1" s="184"/>
      <c r="C1" s="184"/>
      <c r="D1" s="184"/>
      <c r="E1" s="184"/>
      <c r="F1" s="184"/>
      <c r="G1" s="184"/>
    </row>
    <row r="2" spans="1:11" ht="53.25" customHeight="1">
      <c r="A2" s="47" t="s">
        <v>4</v>
      </c>
      <c r="B2" s="47" t="s">
        <v>3</v>
      </c>
      <c r="C2" s="47" t="s">
        <v>0</v>
      </c>
      <c r="D2" s="47" t="s">
        <v>255</v>
      </c>
      <c r="E2" s="47" t="s">
        <v>1</v>
      </c>
      <c r="F2" s="47" t="s">
        <v>2</v>
      </c>
      <c r="G2" s="50" t="s">
        <v>225</v>
      </c>
      <c r="H2" s="50" t="s">
        <v>239</v>
      </c>
      <c r="I2" s="50" t="s">
        <v>224</v>
      </c>
      <c r="J2" s="50" t="s">
        <v>429</v>
      </c>
      <c r="K2" s="51" t="s">
        <v>144</v>
      </c>
    </row>
    <row r="3" spans="1:11" ht="48.75" customHeight="1">
      <c r="A3" s="46">
        <v>1</v>
      </c>
      <c r="B3" s="168" t="s">
        <v>266</v>
      </c>
      <c r="C3" s="169"/>
      <c r="D3" s="169"/>
      <c r="E3" s="169"/>
      <c r="F3" s="169"/>
      <c r="G3" s="169"/>
      <c r="H3" s="169"/>
      <c r="I3" s="169"/>
      <c r="J3" s="170"/>
      <c r="K3" s="102"/>
    </row>
    <row r="4" spans="1:11" ht="15" customHeight="1">
      <c r="A4" s="47" t="s">
        <v>38</v>
      </c>
      <c r="B4" s="33" t="s">
        <v>30</v>
      </c>
      <c r="C4" s="47" t="s">
        <v>17</v>
      </c>
      <c r="D4" s="47">
        <v>180</v>
      </c>
      <c r="E4" s="52"/>
      <c r="F4" s="52">
        <f>D4*E4</f>
        <v>0</v>
      </c>
      <c r="G4" s="53"/>
      <c r="H4" s="52">
        <f>ROUND(F4*G4,2)</f>
        <v>0</v>
      </c>
      <c r="I4" s="52">
        <f t="shared" ref="I4:I14" si="0">F4+H4</f>
        <v>0</v>
      </c>
      <c r="J4" s="47"/>
      <c r="K4" s="102"/>
    </row>
    <row r="5" spans="1:11">
      <c r="A5" s="47" t="s">
        <v>39</v>
      </c>
      <c r="B5" s="33" t="s">
        <v>31</v>
      </c>
      <c r="C5" s="47" t="s">
        <v>17</v>
      </c>
      <c r="D5" s="47">
        <v>250</v>
      </c>
      <c r="E5" s="52"/>
      <c r="F5" s="52">
        <f t="shared" ref="F5:F14" si="1">D5*E5</f>
        <v>0</v>
      </c>
      <c r="G5" s="53"/>
      <c r="H5" s="52">
        <f t="shared" ref="H5:H23" si="2">ROUND(F5*G5,2)</f>
        <v>0</v>
      </c>
      <c r="I5" s="52">
        <f t="shared" si="0"/>
        <v>0</v>
      </c>
      <c r="J5" s="47"/>
      <c r="K5" s="102"/>
    </row>
    <row r="6" spans="1:11">
      <c r="A6" s="47" t="s">
        <v>40</v>
      </c>
      <c r="B6" s="33" t="s">
        <v>32</v>
      </c>
      <c r="C6" s="47" t="s">
        <v>17</v>
      </c>
      <c r="D6" s="47">
        <v>300</v>
      </c>
      <c r="E6" s="52"/>
      <c r="F6" s="52">
        <f t="shared" si="1"/>
        <v>0</v>
      </c>
      <c r="G6" s="53"/>
      <c r="H6" s="52">
        <f t="shared" si="2"/>
        <v>0</v>
      </c>
      <c r="I6" s="52">
        <f t="shared" si="0"/>
        <v>0</v>
      </c>
      <c r="J6" s="47"/>
      <c r="K6" s="51" t="s">
        <v>165</v>
      </c>
    </row>
    <row r="7" spans="1:11" ht="93" customHeight="1">
      <c r="A7" s="47">
        <v>2</v>
      </c>
      <c r="B7" s="33" t="s">
        <v>265</v>
      </c>
      <c r="C7" s="47" t="s">
        <v>17</v>
      </c>
      <c r="D7" s="47">
        <v>900</v>
      </c>
      <c r="E7" s="52"/>
      <c r="F7" s="52">
        <f t="shared" si="1"/>
        <v>0</v>
      </c>
      <c r="G7" s="53"/>
      <c r="H7" s="52">
        <f t="shared" si="2"/>
        <v>0</v>
      </c>
      <c r="I7" s="52">
        <f t="shared" si="0"/>
        <v>0</v>
      </c>
      <c r="J7" s="47"/>
      <c r="K7" s="51" t="s">
        <v>165</v>
      </c>
    </row>
    <row r="8" spans="1:11" ht="32.25" customHeight="1">
      <c r="A8" s="47">
        <v>3</v>
      </c>
      <c r="B8" s="33" t="s">
        <v>33</v>
      </c>
      <c r="C8" s="47" t="s">
        <v>17</v>
      </c>
      <c r="D8" s="47">
        <v>3</v>
      </c>
      <c r="E8" s="52"/>
      <c r="F8" s="52">
        <f t="shared" si="1"/>
        <v>0</v>
      </c>
      <c r="G8" s="53"/>
      <c r="H8" s="52">
        <f t="shared" si="2"/>
        <v>0</v>
      </c>
      <c r="I8" s="52">
        <f t="shared" si="0"/>
        <v>0</v>
      </c>
      <c r="J8" s="47"/>
      <c r="K8" s="102"/>
    </row>
    <row r="9" spans="1:11" ht="32.25" customHeight="1">
      <c r="A9" s="47">
        <v>4</v>
      </c>
      <c r="B9" s="33" t="s">
        <v>34</v>
      </c>
      <c r="C9" s="47" t="s">
        <v>17</v>
      </c>
      <c r="D9" s="47">
        <v>700</v>
      </c>
      <c r="E9" s="52"/>
      <c r="F9" s="52">
        <f t="shared" si="1"/>
        <v>0</v>
      </c>
      <c r="G9" s="53"/>
      <c r="H9" s="52">
        <f t="shared" si="2"/>
        <v>0</v>
      </c>
      <c r="I9" s="52">
        <f t="shared" si="0"/>
        <v>0</v>
      </c>
      <c r="J9" s="47"/>
      <c r="K9" s="51" t="s">
        <v>165</v>
      </c>
    </row>
    <row r="10" spans="1:11" ht="15" customHeight="1">
      <c r="A10" s="47">
        <v>5</v>
      </c>
      <c r="B10" s="33" t="s">
        <v>35</v>
      </c>
      <c r="C10" s="47" t="s">
        <v>17</v>
      </c>
      <c r="D10" s="47">
        <v>20</v>
      </c>
      <c r="E10" s="52"/>
      <c r="F10" s="52">
        <f t="shared" si="1"/>
        <v>0</v>
      </c>
      <c r="G10" s="53"/>
      <c r="H10" s="52">
        <f t="shared" si="2"/>
        <v>0</v>
      </c>
      <c r="I10" s="52">
        <f t="shared" si="0"/>
        <v>0</v>
      </c>
      <c r="J10" s="47"/>
      <c r="K10" s="102"/>
    </row>
    <row r="11" spans="1:11">
      <c r="A11" s="47">
        <v>6</v>
      </c>
      <c r="B11" s="33" t="s">
        <v>36</v>
      </c>
      <c r="C11" s="47" t="s">
        <v>17</v>
      </c>
      <c r="D11" s="47">
        <v>300</v>
      </c>
      <c r="E11" s="52"/>
      <c r="F11" s="52">
        <f t="shared" si="1"/>
        <v>0</v>
      </c>
      <c r="G11" s="53"/>
      <c r="H11" s="52">
        <f t="shared" si="2"/>
        <v>0</v>
      </c>
      <c r="I11" s="52">
        <f t="shared" si="0"/>
        <v>0</v>
      </c>
      <c r="J11" s="47"/>
      <c r="K11" s="102"/>
    </row>
    <row r="12" spans="1:11">
      <c r="A12" s="47">
        <v>7</v>
      </c>
      <c r="B12" s="33" t="s">
        <v>37</v>
      </c>
      <c r="C12" s="47" t="s">
        <v>17</v>
      </c>
      <c r="D12" s="47">
        <v>80</v>
      </c>
      <c r="E12" s="52"/>
      <c r="F12" s="52">
        <f t="shared" si="1"/>
        <v>0</v>
      </c>
      <c r="G12" s="53"/>
      <c r="H12" s="52">
        <f t="shared" si="2"/>
        <v>0</v>
      </c>
      <c r="I12" s="52">
        <f t="shared" si="0"/>
        <v>0</v>
      </c>
      <c r="J12" s="47"/>
      <c r="K12" s="102"/>
    </row>
    <row r="13" spans="1:11">
      <c r="A13" s="47">
        <v>8</v>
      </c>
      <c r="B13" s="33" t="s">
        <v>96</v>
      </c>
      <c r="C13" s="47" t="s">
        <v>17</v>
      </c>
      <c r="D13" s="47">
        <v>5</v>
      </c>
      <c r="E13" s="52"/>
      <c r="F13" s="52">
        <f t="shared" si="1"/>
        <v>0</v>
      </c>
      <c r="G13" s="72"/>
      <c r="H13" s="52">
        <f t="shared" si="2"/>
        <v>0</v>
      </c>
      <c r="I13" s="52">
        <f t="shared" si="0"/>
        <v>0</v>
      </c>
      <c r="J13" s="47"/>
      <c r="K13" s="102"/>
    </row>
    <row r="14" spans="1:11" ht="16.5" customHeight="1">
      <c r="A14" s="47">
        <v>9</v>
      </c>
      <c r="B14" s="33" t="s">
        <v>184</v>
      </c>
      <c r="C14" s="47" t="s">
        <v>17</v>
      </c>
      <c r="D14" s="47">
        <v>180</v>
      </c>
      <c r="E14" s="52"/>
      <c r="F14" s="52">
        <f t="shared" si="1"/>
        <v>0</v>
      </c>
      <c r="G14" s="53"/>
      <c r="H14" s="52">
        <f t="shared" si="2"/>
        <v>0</v>
      </c>
      <c r="I14" s="52">
        <f t="shared" si="0"/>
        <v>0</v>
      </c>
      <c r="J14" s="47"/>
      <c r="K14" s="102"/>
    </row>
    <row r="15" spans="1:11" ht="32.25" customHeight="1">
      <c r="A15" s="46">
        <v>10</v>
      </c>
      <c r="B15" s="168" t="s">
        <v>267</v>
      </c>
      <c r="C15" s="169"/>
      <c r="D15" s="169"/>
      <c r="E15" s="169"/>
      <c r="F15" s="169"/>
      <c r="G15" s="169"/>
      <c r="H15" s="169"/>
      <c r="I15" s="169"/>
      <c r="J15" s="170"/>
      <c r="K15" s="102"/>
    </row>
    <row r="16" spans="1:11">
      <c r="A16" s="47" t="s">
        <v>38</v>
      </c>
      <c r="B16" s="33" t="s">
        <v>202</v>
      </c>
      <c r="C16" s="47" t="s">
        <v>17</v>
      </c>
      <c r="D16" s="47">
        <v>10</v>
      </c>
      <c r="E16" s="52"/>
      <c r="F16" s="52">
        <f t="shared" ref="F16:F23" si="3">D16*E16</f>
        <v>0</v>
      </c>
      <c r="G16" s="53"/>
      <c r="H16" s="52">
        <f t="shared" si="2"/>
        <v>0</v>
      </c>
      <c r="I16" s="47">
        <f t="shared" ref="I16:I23" si="4">F16+H16</f>
        <v>0</v>
      </c>
      <c r="J16" s="47"/>
      <c r="K16" s="102"/>
    </row>
    <row r="17" spans="1:11">
      <c r="A17" s="47" t="s">
        <v>39</v>
      </c>
      <c r="B17" s="33" t="s">
        <v>61</v>
      </c>
      <c r="C17" s="47" t="s">
        <v>17</v>
      </c>
      <c r="D17" s="47">
        <v>110</v>
      </c>
      <c r="E17" s="52"/>
      <c r="F17" s="52">
        <f t="shared" si="3"/>
        <v>0</v>
      </c>
      <c r="G17" s="53"/>
      <c r="H17" s="52">
        <f t="shared" si="2"/>
        <v>0</v>
      </c>
      <c r="I17" s="47">
        <f t="shared" si="4"/>
        <v>0</v>
      </c>
      <c r="J17" s="47"/>
      <c r="K17" s="51" t="s">
        <v>165</v>
      </c>
    </row>
    <row r="18" spans="1:11">
      <c r="A18" s="47" t="s">
        <v>40</v>
      </c>
      <c r="B18" s="33" t="s">
        <v>62</v>
      </c>
      <c r="C18" s="47" t="s">
        <v>17</v>
      </c>
      <c r="D18" s="47">
        <v>90</v>
      </c>
      <c r="E18" s="52"/>
      <c r="F18" s="52">
        <f t="shared" si="3"/>
        <v>0</v>
      </c>
      <c r="G18" s="53"/>
      <c r="H18" s="52">
        <f t="shared" si="2"/>
        <v>0</v>
      </c>
      <c r="I18" s="47">
        <f t="shared" si="4"/>
        <v>0</v>
      </c>
      <c r="J18" s="47"/>
      <c r="K18" s="102"/>
    </row>
    <row r="19" spans="1:11">
      <c r="A19" s="47" t="s">
        <v>41</v>
      </c>
      <c r="B19" s="33" t="s">
        <v>203</v>
      </c>
      <c r="C19" s="47" t="s">
        <v>17</v>
      </c>
      <c r="D19" s="47">
        <v>30</v>
      </c>
      <c r="E19" s="52"/>
      <c r="F19" s="52">
        <f t="shared" si="3"/>
        <v>0</v>
      </c>
      <c r="G19" s="53"/>
      <c r="H19" s="52">
        <f t="shared" si="2"/>
        <v>0</v>
      </c>
      <c r="I19" s="47">
        <f t="shared" si="4"/>
        <v>0</v>
      </c>
      <c r="J19" s="47"/>
      <c r="K19" s="102"/>
    </row>
    <row r="20" spans="1:11">
      <c r="A20" s="47" t="s">
        <v>42</v>
      </c>
      <c r="B20" s="33" t="s">
        <v>63</v>
      </c>
      <c r="C20" s="47" t="s">
        <v>17</v>
      </c>
      <c r="D20" s="47">
        <v>10</v>
      </c>
      <c r="E20" s="52"/>
      <c r="F20" s="52">
        <f t="shared" si="3"/>
        <v>0</v>
      </c>
      <c r="G20" s="53"/>
      <c r="H20" s="52">
        <f t="shared" si="2"/>
        <v>0</v>
      </c>
      <c r="I20" s="47">
        <f t="shared" si="4"/>
        <v>0</v>
      </c>
      <c r="J20" s="47"/>
      <c r="K20" s="102"/>
    </row>
    <row r="21" spans="1:11">
      <c r="A21" s="47" t="s">
        <v>43</v>
      </c>
      <c r="B21" s="33" t="s">
        <v>64</v>
      </c>
      <c r="C21" s="47" t="s">
        <v>17</v>
      </c>
      <c r="D21" s="47">
        <v>5</v>
      </c>
      <c r="E21" s="52"/>
      <c r="F21" s="52">
        <f t="shared" si="3"/>
        <v>0</v>
      </c>
      <c r="G21" s="53"/>
      <c r="H21" s="52">
        <f t="shared" si="2"/>
        <v>0</v>
      </c>
      <c r="I21" s="47">
        <f t="shared" si="4"/>
        <v>0</v>
      </c>
      <c r="J21" s="47"/>
      <c r="K21" s="51" t="s">
        <v>165</v>
      </c>
    </row>
    <row r="22" spans="1:11">
      <c r="A22" s="47" t="s">
        <v>93</v>
      </c>
      <c r="B22" s="33" t="s">
        <v>65</v>
      </c>
      <c r="C22" s="47" t="s">
        <v>17</v>
      </c>
      <c r="D22" s="47">
        <v>5</v>
      </c>
      <c r="E22" s="52"/>
      <c r="F22" s="52">
        <f t="shared" si="3"/>
        <v>0</v>
      </c>
      <c r="G22" s="53"/>
      <c r="H22" s="52">
        <f t="shared" si="2"/>
        <v>0</v>
      </c>
      <c r="I22" s="47">
        <f t="shared" si="4"/>
        <v>0</v>
      </c>
      <c r="J22" s="47"/>
      <c r="K22" s="102"/>
    </row>
    <row r="23" spans="1:11">
      <c r="A23" s="47" t="s">
        <v>94</v>
      </c>
      <c r="B23" s="33" t="s">
        <v>158</v>
      </c>
      <c r="C23" s="47" t="s">
        <v>17</v>
      </c>
      <c r="D23" s="47">
        <v>5</v>
      </c>
      <c r="E23" s="52"/>
      <c r="F23" s="52">
        <f t="shared" si="3"/>
        <v>0</v>
      </c>
      <c r="G23" s="53"/>
      <c r="H23" s="52">
        <f t="shared" si="2"/>
        <v>0</v>
      </c>
      <c r="I23" s="47">
        <f t="shared" si="4"/>
        <v>0</v>
      </c>
      <c r="J23" s="45"/>
      <c r="K23" s="102"/>
    </row>
    <row r="24" spans="1:11" ht="18" customHeight="1">
      <c r="A24" s="2"/>
      <c r="B24" s="2"/>
      <c r="C24" s="2"/>
      <c r="D24" s="2"/>
      <c r="E24" s="97" t="s">
        <v>226</v>
      </c>
      <c r="F24" s="103">
        <f>SUM(F16:F23,F4:F14)</f>
        <v>0</v>
      </c>
      <c r="G24" s="115"/>
      <c r="H24" s="103">
        <f>SUM(H16:H23,H4:H14)</f>
        <v>0</v>
      </c>
      <c r="I24" s="103">
        <f>SUM(I16:I23,I4:I14)</f>
        <v>0</v>
      </c>
      <c r="J24" s="2"/>
    </row>
    <row r="25" spans="1:11">
      <c r="A25" s="2"/>
      <c r="B25" s="71" t="s">
        <v>181</v>
      </c>
      <c r="C25" s="2"/>
      <c r="D25" s="2"/>
      <c r="E25" s="2"/>
      <c r="F25" s="2"/>
      <c r="G25" s="69"/>
      <c r="H25" s="2"/>
      <c r="I25" s="2"/>
      <c r="J25" s="2"/>
    </row>
    <row r="26" spans="1:11">
      <c r="A26" s="2"/>
      <c r="C26" s="2"/>
      <c r="D26" s="2"/>
      <c r="E26" s="2"/>
      <c r="F26" s="2"/>
      <c r="G26" s="68"/>
      <c r="H26" s="2"/>
      <c r="I26" s="2"/>
      <c r="J26" s="2"/>
    </row>
    <row r="27" spans="1:11">
      <c r="A27" s="2"/>
      <c r="B27" s="2"/>
      <c r="C27" s="2"/>
      <c r="D27" s="2"/>
      <c r="E27" s="2"/>
      <c r="F27" s="2"/>
      <c r="G27" s="68"/>
      <c r="H27" s="2"/>
      <c r="I27" s="2"/>
      <c r="J27" s="2"/>
    </row>
  </sheetData>
  <mergeCells count="3">
    <mergeCell ref="B15:J15"/>
    <mergeCell ref="B3:J3"/>
    <mergeCell ref="A1:G1"/>
  </mergeCells>
  <pageMargins left="0.70866141732283472" right="0.70866141732283472" top="0.74803149606299213" bottom="0.74803149606299213" header="0.31496062992125984" footer="0.31496062992125984"/>
  <pageSetup paperSize="9" scale="8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
  <sheetViews>
    <sheetView zoomScaleNormal="100" zoomScalePageLayoutView="60" workbookViewId="0">
      <selection activeCell="B27" sqref="B27"/>
    </sheetView>
  </sheetViews>
  <sheetFormatPr defaultRowHeight="15"/>
  <cols>
    <col min="1" max="1" width="3.7109375" customWidth="1"/>
    <col min="2" max="2" width="44.5703125" customWidth="1"/>
    <col min="3" max="3" width="5" customWidth="1"/>
    <col min="4" max="4" width="19.7109375" customWidth="1"/>
    <col min="5" max="5" width="7.7109375" customWidth="1"/>
    <col min="6" max="6" width="10.7109375" customWidth="1"/>
    <col min="7" max="7" width="10.28515625" style="39" customWidth="1"/>
    <col min="8" max="8" width="8.7109375" customWidth="1"/>
    <col min="9" max="9" width="11.7109375" customWidth="1"/>
    <col min="10" max="10" width="18.85546875" customWidth="1"/>
    <col min="11" max="11" width="13.28515625" customWidth="1"/>
  </cols>
  <sheetData>
    <row r="1" spans="1:11" ht="18.75">
      <c r="A1" s="166" t="s">
        <v>271</v>
      </c>
      <c r="B1" s="166"/>
      <c r="C1" s="166"/>
      <c r="D1" s="7"/>
      <c r="E1" s="7"/>
      <c r="F1" s="7"/>
      <c r="G1" s="41"/>
      <c r="H1" s="7"/>
      <c r="I1" s="7"/>
    </row>
    <row r="2" spans="1:11" ht="53.25" customHeight="1">
      <c r="A2" s="47" t="s">
        <v>4</v>
      </c>
      <c r="B2" s="47" t="s">
        <v>3</v>
      </c>
      <c r="C2" s="47" t="s">
        <v>0</v>
      </c>
      <c r="D2" s="47" t="s">
        <v>255</v>
      </c>
      <c r="E2" s="47" t="s">
        <v>1</v>
      </c>
      <c r="F2" s="47" t="s">
        <v>2</v>
      </c>
      <c r="G2" s="50" t="s">
        <v>225</v>
      </c>
      <c r="H2" s="50" t="s">
        <v>239</v>
      </c>
      <c r="I2" s="47" t="s">
        <v>224</v>
      </c>
      <c r="J2" s="50" t="s">
        <v>429</v>
      </c>
      <c r="K2" s="51" t="s">
        <v>144</v>
      </c>
    </row>
    <row r="3" spans="1:11" ht="48.75" customHeight="1">
      <c r="A3" s="47">
        <v>1</v>
      </c>
      <c r="B3" s="33" t="s">
        <v>44</v>
      </c>
      <c r="C3" s="47" t="s">
        <v>17</v>
      </c>
      <c r="D3" s="47">
        <v>8000</v>
      </c>
      <c r="E3" s="52"/>
      <c r="F3" s="52">
        <f>D3*E3</f>
        <v>0</v>
      </c>
      <c r="G3" s="53"/>
      <c r="H3" s="52">
        <f>ROUND(F3*G3,2)</f>
        <v>0</v>
      </c>
      <c r="I3" s="52">
        <f>F3+H3</f>
        <v>0</v>
      </c>
      <c r="J3" s="47"/>
      <c r="K3" s="102"/>
    </row>
    <row r="4" spans="1:11" ht="48" customHeight="1">
      <c r="A4" s="47">
        <v>2</v>
      </c>
      <c r="B4" s="33" t="s">
        <v>45</v>
      </c>
      <c r="C4" s="47" t="s">
        <v>17</v>
      </c>
      <c r="D4" s="47">
        <v>400</v>
      </c>
      <c r="E4" s="52"/>
      <c r="F4" s="52">
        <f>D4*E4</f>
        <v>0</v>
      </c>
      <c r="G4" s="53"/>
      <c r="H4" s="52">
        <f>ROUND(F4*G4,2)</f>
        <v>0</v>
      </c>
      <c r="I4" s="52">
        <f>F4+H4</f>
        <v>0</v>
      </c>
      <c r="J4" s="47"/>
      <c r="K4" s="102"/>
    </row>
    <row r="5" spans="1:11" ht="33.75" customHeight="1">
      <c r="A5" s="46">
        <v>3</v>
      </c>
      <c r="B5" s="168" t="s">
        <v>268</v>
      </c>
      <c r="C5" s="169"/>
      <c r="D5" s="169"/>
      <c r="E5" s="169"/>
      <c r="F5" s="169"/>
      <c r="G5" s="169"/>
      <c r="H5" s="169"/>
      <c r="I5" s="169"/>
      <c r="J5" s="169"/>
      <c r="K5" s="170"/>
    </row>
    <row r="6" spans="1:11">
      <c r="A6" s="47" t="s">
        <v>38</v>
      </c>
      <c r="B6" s="33" t="s">
        <v>46</v>
      </c>
      <c r="C6" s="47" t="s">
        <v>17</v>
      </c>
      <c r="D6" s="47">
        <v>4500</v>
      </c>
      <c r="E6" s="52"/>
      <c r="F6" s="52">
        <f>D6*E6</f>
        <v>0</v>
      </c>
      <c r="G6" s="53"/>
      <c r="H6" s="52">
        <f>ROUND(F6*G6,2)</f>
        <v>0</v>
      </c>
      <c r="I6" s="148">
        <f>F6+H6</f>
        <v>0</v>
      </c>
      <c r="J6" s="47"/>
      <c r="K6" s="51" t="s">
        <v>167</v>
      </c>
    </row>
    <row r="7" spans="1:11">
      <c r="A7" s="47" t="s">
        <v>39</v>
      </c>
      <c r="B7" s="33" t="s">
        <v>47</v>
      </c>
      <c r="C7" s="47" t="s">
        <v>17</v>
      </c>
      <c r="D7" s="47">
        <v>8200</v>
      </c>
      <c r="E7" s="52"/>
      <c r="F7" s="52">
        <f>D7*E7</f>
        <v>0</v>
      </c>
      <c r="G7" s="53"/>
      <c r="H7" s="52">
        <f>ROUND(F7*G7,2)</f>
        <v>0</v>
      </c>
      <c r="I7" s="148">
        <f>F7+H7</f>
        <v>0</v>
      </c>
      <c r="J7" s="47"/>
      <c r="K7" s="51" t="s">
        <v>167</v>
      </c>
    </row>
    <row r="8" spans="1:11">
      <c r="A8" s="47" t="s">
        <v>40</v>
      </c>
      <c r="B8" s="33" t="s">
        <v>48</v>
      </c>
      <c r="C8" s="47" t="s">
        <v>17</v>
      </c>
      <c r="D8" s="47">
        <v>1800</v>
      </c>
      <c r="E8" s="52"/>
      <c r="F8" s="52">
        <f>D8*E8</f>
        <v>0</v>
      </c>
      <c r="G8" s="53"/>
      <c r="H8" s="52">
        <f>ROUND(F8*G8,2)</f>
        <v>0</v>
      </c>
      <c r="I8" s="148">
        <f>F8+H8</f>
        <v>0</v>
      </c>
      <c r="J8" s="47"/>
      <c r="K8" s="51" t="s">
        <v>167</v>
      </c>
    </row>
    <row r="9" spans="1:11">
      <c r="A9" s="47" t="s">
        <v>41</v>
      </c>
      <c r="B9" s="33" t="s">
        <v>49</v>
      </c>
      <c r="C9" s="47" t="s">
        <v>17</v>
      </c>
      <c r="D9" s="47">
        <v>100</v>
      </c>
      <c r="E9" s="52"/>
      <c r="F9" s="52">
        <f>D9*E9</f>
        <v>0</v>
      </c>
      <c r="G9" s="53"/>
      <c r="H9" s="52">
        <f>ROUND(F9*G9,2)</f>
        <v>0</v>
      </c>
      <c r="I9" s="148">
        <f>F9+H9</f>
        <v>0</v>
      </c>
      <c r="J9" s="47"/>
      <c r="K9" s="102"/>
    </row>
    <row r="10" spans="1:11" ht="13.5" customHeight="1">
      <c r="A10" s="47" t="s">
        <v>42</v>
      </c>
      <c r="B10" s="33" t="s">
        <v>185</v>
      </c>
      <c r="C10" s="47" t="s">
        <v>17</v>
      </c>
      <c r="D10" s="47">
        <v>50</v>
      </c>
      <c r="E10" s="52"/>
      <c r="F10" s="52">
        <f>D10*E10</f>
        <v>0</v>
      </c>
      <c r="G10" s="53"/>
      <c r="H10" s="52">
        <f>ROUND(F10*G10,2)</f>
        <v>0</v>
      </c>
      <c r="I10" s="148">
        <f>F10+H10</f>
        <v>0</v>
      </c>
      <c r="J10" s="47"/>
      <c r="K10" s="102"/>
    </row>
    <row r="11" spans="1:11" ht="34.5" customHeight="1">
      <c r="A11" s="46">
        <v>4</v>
      </c>
      <c r="B11" s="168" t="s">
        <v>269</v>
      </c>
      <c r="C11" s="169"/>
      <c r="D11" s="169"/>
      <c r="E11" s="169"/>
      <c r="F11" s="169"/>
      <c r="G11" s="169"/>
      <c r="H11" s="169"/>
      <c r="I11" s="169"/>
      <c r="J11" s="169"/>
      <c r="K11" s="170"/>
    </row>
    <row r="12" spans="1:11">
      <c r="A12" s="47" t="s">
        <v>38</v>
      </c>
      <c r="B12" s="33" t="s">
        <v>50</v>
      </c>
      <c r="C12" s="47" t="s">
        <v>17</v>
      </c>
      <c r="D12" s="47">
        <v>100</v>
      </c>
      <c r="E12" s="52"/>
      <c r="F12" s="52">
        <f>D12*E12</f>
        <v>0</v>
      </c>
      <c r="G12" s="53"/>
      <c r="H12" s="52">
        <f>ROUND(F12*G12,2)</f>
        <v>0</v>
      </c>
      <c r="I12" s="149">
        <f>F12+H12</f>
        <v>0</v>
      </c>
      <c r="J12" s="45"/>
      <c r="K12" s="51" t="s">
        <v>168</v>
      </c>
    </row>
    <row r="13" spans="1:11">
      <c r="A13" s="47" t="s">
        <v>39</v>
      </c>
      <c r="B13" s="33" t="s">
        <v>51</v>
      </c>
      <c r="C13" s="47" t="s">
        <v>17</v>
      </c>
      <c r="D13" s="47">
        <v>200</v>
      </c>
      <c r="E13" s="52"/>
      <c r="F13" s="52">
        <f>D13*E13</f>
        <v>0</v>
      </c>
      <c r="G13" s="53"/>
      <c r="H13" s="52">
        <f>ROUND(F13*G13,2)</f>
        <v>0</v>
      </c>
      <c r="I13" s="149">
        <f>F13+H13</f>
        <v>0</v>
      </c>
      <c r="J13" s="45"/>
      <c r="K13" s="51" t="s">
        <v>270</v>
      </c>
    </row>
    <row r="14" spans="1:11" ht="14.25" customHeight="1">
      <c r="A14" s="2"/>
      <c r="B14" s="2"/>
      <c r="C14" s="57"/>
      <c r="D14" s="57"/>
      <c r="E14" s="46" t="s">
        <v>226</v>
      </c>
      <c r="F14" s="103">
        <f>SUM(F12:F13,F6:F10,F3:F4)</f>
        <v>0</v>
      </c>
      <c r="G14" s="115"/>
      <c r="H14" s="103">
        <f>SUM(H12:H13,H6:H10,H3:H4)</f>
        <v>0</v>
      </c>
      <c r="I14" s="103">
        <f>SUM(I12:I13,I6:I10,I3:I4)</f>
        <v>0</v>
      </c>
      <c r="J14" s="57"/>
    </row>
    <row r="15" spans="1:11">
      <c r="A15" s="2"/>
      <c r="B15" s="2"/>
      <c r="C15" s="2"/>
      <c r="D15" s="2"/>
      <c r="E15" s="2"/>
      <c r="F15" s="2"/>
      <c r="G15" s="69"/>
      <c r="H15" s="2"/>
      <c r="I15" s="2"/>
      <c r="J15" s="2"/>
    </row>
    <row r="16" spans="1:11">
      <c r="A16" s="2"/>
      <c r="B16" s="71" t="s">
        <v>181</v>
      </c>
      <c r="C16" s="2"/>
      <c r="D16" s="2"/>
      <c r="E16" s="2"/>
      <c r="F16" s="2"/>
      <c r="G16" s="68"/>
      <c r="H16" s="2"/>
      <c r="I16" s="2"/>
      <c r="J16" s="2"/>
    </row>
    <row r="17" spans="1:10">
      <c r="A17" s="2"/>
      <c r="B17" s="2"/>
      <c r="C17" s="2"/>
      <c r="D17" s="2"/>
      <c r="E17" s="2"/>
      <c r="F17" s="2"/>
      <c r="G17" s="68"/>
      <c r="H17" s="2"/>
      <c r="I17" s="2"/>
      <c r="J17" s="2"/>
    </row>
  </sheetData>
  <mergeCells count="3">
    <mergeCell ref="A1:C1"/>
    <mergeCell ref="B5:K5"/>
    <mergeCell ref="B11:K11"/>
  </mergeCells>
  <pageMargins left="0.70866141732283472" right="0.70866141732283472" top="0.74803149606299213" bottom="0.74803149606299213" header="0.31496062992125984" footer="0.31496062992125984"/>
  <pageSetup paperSize="9" scale="8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zoomScaleNormal="100" zoomScalePageLayoutView="60" workbookViewId="0">
      <selection activeCell="B3" sqref="B3:J3"/>
    </sheetView>
  </sheetViews>
  <sheetFormatPr defaultRowHeight="15"/>
  <cols>
    <col min="1" max="1" width="3.140625" customWidth="1"/>
    <col min="2" max="2" width="71" customWidth="1"/>
    <col min="3" max="3" width="5.140625" customWidth="1"/>
    <col min="4" max="4" width="20.140625" customWidth="1"/>
    <col min="5" max="5" width="8.85546875" customWidth="1"/>
    <col min="6" max="6" width="11.140625" customWidth="1"/>
    <col min="7" max="7" width="9.140625" customWidth="1"/>
    <col min="8" max="8" width="10.28515625" customWidth="1"/>
    <col min="9" max="9" width="11.85546875" customWidth="1"/>
    <col min="10" max="10" width="19.5703125" customWidth="1"/>
  </cols>
  <sheetData>
    <row r="1" spans="1:10">
      <c r="A1" s="166" t="s">
        <v>277</v>
      </c>
      <c r="B1" s="166"/>
      <c r="C1" s="166"/>
      <c r="D1" s="1"/>
      <c r="E1" s="1"/>
      <c r="F1" s="1"/>
      <c r="G1" s="40"/>
    </row>
    <row r="2" spans="1:10" ht="46.5" customHeight="1">
      <c r="A2" s="47" t="s">
        <v>4</v>
      </c>
      <c r="B2" s="47" t="s">
        <v>3</v>
      </c>
      <c r="C2" s="47" t="s">
        <v>0</v>
      </c>
      <c r="D2" s="47" t="s">
        <v>255</v>
      </c>
      <c r="E2" s="47" t="s">
        <v>1</v>
      </c>
      <c r="F2" s="47" t="s">
        <v>2</v>
      </c>
      <c r="G2" s="47" t="s">
        <v>225</v>
      </c>
      <c r="H2" s="31" t="s">
        <v>239</v>
      </c>
      <c r="I2" s="47" t="s">
        <v>224</v>
      </c>
      <c r="J2" s="50" t="s">
        <v>429</v>
      </c>
    </row>
    <row r="3" spans="1:10" ht="34.5" customHeight="1">
      <c r="A3" s="46">
        <v>1</v>
      </c>
      <c r="B3" s="168" t="s">
        <v>272</v>
      </c>
      <c r="C3" s="169"/>
      <c r="D3" s="169"/>
      <c r="E3" s="169"/>
      <c r="F3" s="169"/>
      <c r="G3" s="169"/>
      <c r="H3" s="169"/>
      <c r="I3" s="169"/>
      <c r="J3" s="170"/>
    </row>
    <row r="4" spans="1:10" ht="15" customHeight="1">
      <c r="A4" s="47" t="s">
        <v>38</v>
      </c>
      <c r="B4" s="33" t="s">
        <v>273</v>
      </c>
      <c r="C4" s="162" t="s">
        <v>17</v>
      </c>
      <c r="D4" s="47">
        <v>35</v>
      </c>
      <c r="E4" s="52"/>
      <c r="F4" s="52">
        <f>D4*E4</f>
        <v>0</v>
      </c>
      <c r="G4" s="72"/>
      <c r="H4" s="52">
        <f>ROUND(F4*G4,2)</f>
        <v>0</v>
      </c>
      <c r="I4" s="52">
        <f>F4+H4</f>
        <v>0</v>
      </c>
      <c r="J4" s="102"/>
    </row>
    <row r="5" spans="1:10" ht="62.25" customHeight="1">
      <c r="A5" s="46">
        <v>2</v>
      </c>
      <c r="B5" s="168" t="s">
        <v>473</v>
      </c>
      <c r="C5" s="169"/>
      <c r="D5" s="169"/>
      <c r="E5" s="169"/>
      <c r="F5" s="169"/>
      <c r="G5" s="169"/>
      <c r="H5" s="169"/>
      <c r="I5" s="169"/>
      <c r="J5" s="170"/>
    </row>
    <row r="6" spans="1:10">
      <c r="A6" s="47" t="s">
        <v>38</v>
      </c>
      <c r="B6" s="33" t="s">
        <v>52</v>
      </c>
      <c r="C6" s="47" t="s">
        <v>17</v>
      </c>
      <c r="D6" s="47">
        <v>10</v>
      </c>
      <c r="E6" s="52"/>
      <c r="F6" s="52">
        <f t="shared" ref="F6:F20" si="0">D6*E6</f>
        <v>0</v>
      </c>
      <c r="G6" s="72"/>
      <c r="H6" s="52">
        <f>ROUND(F6*G6,2)</f>
        <v>0</v>
      </c>
      <c r="I6" s="47">
        <f>F6+H6</f>
        <v>0</v>
      </c>
      <c r="J6" s="102"/>
    </row>
    <row r="7" spans="1:10">
      <c r="A7" s="47" t="s">
        <v>39</v>
      </c>
      <c r="B7" s="33" t="s">
        <v>53</v>
      </c>
      <c r="C7" s="47" t="s">
        <v>17</v>
      </c>
      <c r="D7" s="47">
        <v>10</v>
      </c>
      <c r="E7" s="52"/>
      <c r="F7" s="52">
        <f t="shared" si="0"/>
        <v>0</v>
      </c>
      <c r="G7" s="72"/>
      <c r="H7" s="52">
        <f t="shared" ref="H7:H20" si="1">ROUND(F7*G7,2)</f>
        <v>0</v>
      </c>
      <c r="I7" s="47">
        <f t="shared" ref="I7:I20" si="2">F7+H7</f>
        <v>0</v>
      </c>
      <c r="J7" s="102"/>
    </row>
    <row r="8" spans="1:10">
      <c r="A8" s="47" t="s">
        <v>40</v>
      </c>
      <c r="B8" s="33" t="s">
        <v>54</v>
      </c>
      <c r="C8" s="47" t="s">
        <v>17</v>
      </c>
      <c r="D8" s="47">
        <v>15</v>
      </c>
      <c r="E8" s="52"/>
      <c r="F8" s="52">
        <f t="shared" si="0"/>
        <v>0</v>
      </c>
      <c r="G8" s="72"/>
      <c r="H8" s="52">
        <f t="shared" si="1"/>
        <v>0</v>
      </c>
      <c r="I8" s="47">
        <f t="shared" si="2"/>
        <v>0</v>
      </c>
      <c r="J8" s="102"/>
    </row>
    <row r="9" spans="1:10">
      <c r="A9" s="47" t="s">
        <v>41</v>
      </c>
      <c r="B9" s="33" t="s">
        <v>55</v>
      </c>
      <c r="C9" s="47" t="s">
        <v>17</v>
      </c>
      <c r="D9" s="47">
        <v>20</v>
      </c>
      <c r="E9" s="52"/>
      <c r="F9" s="52">
        <f t="shared" si="0"/>
        <v>0</v>
      </c>
      <c r="G9" s="72"/>
      <c r="H9" s="52">
        <f t="shared" si="1"/>
        <v>0</v>
      </c>
      <c r="I9" s="47">
        <f t="shared" si="2"/>
        <v>0</v>
      </c>
      <c r="J9" s="102"/>
    </row>
    <row r="10" spans="1:10">
      <c r="A10" s="47" t="s">
        <v>42</v>
      </c>
      <c r="B10" s="33" t="s">
        <v>56</v>
      </c>
      <c r="C10" s="47" t="s">
        <v>17</v>
      </c>
      <c r="D10" s="47">
        <v>100</v>
      </c>
      <c r="E10" s="52"/>
      <c r="F10" s="52">
        <f t="shared" si="0"/>
        <v>0</v>
      </c>
      <c r="G10" s="72"/>
      <c r="H10" s="52">
        <f t="shared" si="1"/>
        <v>0</v>
      </c>
      <c r="I10" s="47">
        <f t="shared" si="2"/>
        <v>0</v>
      </c>
      <c r="J10" s="102"/>
    </row>
    <row r="11" spans="1:10">
      <c r="A11" s="47" t="s">
        <v>43</v>
      </c>
      <c r="B11" s="33" t="s">
        <v>57</v>
      </c>
      <c r="C11" s="47" t="s">
        <v>17</v>
      </c>
      <c r="D11" s="47">
        <v>200</v>
      </c>
      <c r="E11" s="52"/>
      <c r="F11" s="52">
        <f t="shared" si="0"/>
        <v>0</v>
      </c>
      <c r="G11" s="72"/>
      <c r="H11" s="52">
        <f t="shared" si="1"/>
        <v>0</v>
      </c>
      <c r="I11" s="47">
        <f t="shared" si="2"/>
        <v>0</v>
      </c>
      <c r="J11" s="102"/>
    </row>
    <row r="12" spans="1:10">
      <c r="A12" s="47" t="s">
        <v>93</v>
      </c>
      <c r="B12" s="33" t="s">
        <v>58</v>
      </c>
      <c r="C12" s="47" t="s">
        <v>17</v>
      </c>
      <c r="D12" s="47">
        <v>120</v>
      </c>
      <c r="E12" s="52"/>
      <c r="F12" s="52">
        <f t="shared" si="0"/>
        <v>0</v>
      </c>
      <c r="G12" s="72"/>
      <c r="H12" s="52">
        <f t="shared" si="1"/>
        <v>0</v>
      </c>
      <c r="I12" s="47">
        <f t="shared" si="2"/>
        <v>0</v>
      </c>
      <c r="J12" s="102"/>
    </row>
    <row r="13" spans="1:10">
      <c r="A13" s="47" t="s">
        <v>94</v>
      </c>
      <c r="B13" s="33" t="s">
        <v>59</v>
      </c>
      <c r="C13" s="47" t="s">
        <v>17</v>
      </c>
      <c r="D13" s="47">
        <v>90</v>
      </c>
      <c r="E13" s="52"/>
      <c r="F13" s="52">
        <f t="shared" si="0"/>
        <v>0</v>
      </c>
      <c r="G13" s="72"/>
      <c r="H13" s="52">
        <f t="shared" si="1"/>
        <v>0</v>
      </c>
      <c r="I13" s="47">
        <f t="shared" si="2"/>
        <v>0</v>
      </c>
      <c r="J13" s="102"/>
    </row>
    <row r="14" spans="1:10">
      <c r="A14" s="47" t="s">
        <v>95</v>
      </c>
      <c r="B14" s="33" t="s">
        <v>60</v>
      </c>
      <c r="C14" s="47" t="s">
        <v>17</v>
      </c>
      <c r="D14" s="47">
        <v>10</v>
      </c>
      <c r="E14" s="52"/>
      <c r="F14" s="52">
        <f t="shared" si="0"/>
        <v>0</v>
      </c>
      <c r="G14" s="72"/>
      <c r="H14" s="52">
        <f t="shared" si="1"/>
        <v>0</v>
      </c>
      <c r="I14" s="47">
        <f t="shared" si="2"/>
        <v>0</v>
      </c>
      <c r="J14" s="102"/>
    </row>
    <row r="15" spans="1:10" ht="16.5" customHeight="1">
      <c r="A15" s="47">
        <v>3</v>
      </c>
      <c r="B15" s="33" t="s">
        <v>145</v>
      </c>
      <c r="C15" s="47" t="s">
        <v>17</v>
      </c>
      <c r="D15" s="47">
        <v>3</v>
      </c>
      <c r="E15" s="47"/>
      <c r="F15" s="52">
        <f t="shared" si="0"/>
        <v>0</v>
      </c>
      <c r="G15" s="72"/>
      <c r="H15" s="52">
        <f t="shared" si="1"/>
        <v>0</v>
      </c>
      <c r="I15" s="47">
        <f t="shared" si="2"/>
        <v>0</v>
      </c>
      <c r="J15" s="102"/>
    </row>
    <row r="16" spans="1:10" ht="62.25" customHeight="1">
      <c r="A16" s="47">
        <v>4</v>
      </c>
      <c r="B16" s="33" t="s">
        <v>274</v>
      </c>
      <c r="C16" s="47" t="s">
        <v>17</v>
      </c>
      <c r="D16" s="47">
        <v>750</v>
      </c>
      <c r="E16" s="52"/>
      <c r="F16" s="52">
        <f t="shared" si="0"/>
        <v>0</v>
      </c>
      <c r="G16" s="72"/>
      <c r="H16" s="52">
        <f t="shared" si="1"/>
        <v>0</v>
      </c>
      <c r="I16" s="47">
        <f t="shared" si="2"/>
        <v>0</v>
      </c>
      <c r="J16" s="102"/>
    </row>
    <row r="17" spans="1:10" ht="30.75" customHeight="1">
      <c r="A17" s="47">
        <v>5</v>
      </c>
      <c r="B17" s="33" t="s">
        <v>66</v>
      </c>
      <c r="C17" s="47" t="s">
        <v>17</v>
      </c>
      <c r="D17" s="47">
        <v>100</v>
      </c>
      <c r="E17" s="52"/>
      <c r="F17" s="52">
        <f t="shared" si="0"/>
        <v>0</v>
      </c>
      <c r="G17" s="72"/>
      <c r="H17" s="52">
        <f t="shared" si="1"/>
        <v>0</v>
      </c>
      <c r="I17" s="47">
        <f t="shared" si="2"/>
        <v>0</v>
      </c>
      <c r="J17" s="102"/>
    </row>
    <row r="18" spans="1:10">
      <c r="A18" s="47">
        <v>6</v>
      </c>
      <c r="B18" s="33" t="s">
        <v>146</v>
      </c>
      <c r="C18" s="47"/>
      <c r="D18" s="47">
        <v>50</v>
      </c>
      <c r="E18" s="52"/>
      <c r="F18" s="52">
        <f t="shared" si="0"/>
        <v>0</v>
      </c>
      <c r="G18" s="72"/>
      <c r="H18" s="52">
        <f t="shared" si="1"/>
        <v>0</v>
      </c>
      <c r="I18" s="47">
        <f t="shared" si="2"/>
        <v>0</v>
      </c>
      <c r="J18" s="102"/>
    </row>
    <row r="19" spans="1:10" ht="28.5" customHeight="1">
      <c r="A19" s="47">
        <v>7</v>
      </c>
      <c r="B19" s="33" t="s">
        <v>275</v>
      </c>
      <c r="C19" s="47" t="s">
        <v>17</v>
      </c>
      <c r="D19" s="47">
        <v>2</v>
      </c>
      <c r="E19" s="52"/>
      <c r="F19" s="52">
        <f t="shared" si="0"/>
        <v>0</v>
      </c>
      <c r="G19" s="72"/>
      <c r="H19" s="52">
        <f t="shared" si="1"/>
        <v>0</v>
      </c>
      <c r="I19" s="47">
        <f t="shared" si="2"/>
        <v>0</v>
      </c>
      <c r="J19" s="102"/>
    </row>
    <row r="20" spans="1:10" ht="15" customHeight="1">
      <c r="A20" s="47">
        <v>8</v>
      </c>
      <c r="B20" s="33" t="s">
        <v>276</v>
      </c>
      <c r="C20" s="47" t="s">
        <v>17</v>
      </c>
      <c r="D20" s="47">
        <v>20</v>
      </c>
      <c r="E20" s="52"/>
      <c r="F20" s="52">
        <f t="shared" si="0"/>
        <v>0</v>
      </c>
      <c r="G20" s="72"/>
      <c r="H20" s="52">
        <f t="shared" si="1"/>
        <v>0</v>
      </c>
      <c r="I20" s="47">
        <f t="shared" si="2"/>
        <v>0</v>
      </c>
      <c r="J20" s="102"/>
    </row>
    <row r="21" spans="1:10">
      <c r="A21" s="2"/>
      <c r="B21" s="2"/>
      <c r="C21" s="57"/>
      <c r="D21" s="57"/>
      <c r="E21" s="74" t="s">
        <v>226</v>
      </c>
      <c r="F21" s="103">
        <f>SUM(F6:F20,F4)</f>
        <v>0</v>
      </c>
      <c r="G21" s="123"/>
      <c r="H21" s="103">
        <f>SUM(H6:H20,H4)</f>
        <v>0</v>
      </c>
      <c r="I21" s="74">
        <f>SUM(I6:I20,I4)</f>
        <v>0</v>
      </c>
    </row>
    <row r="22" spans="1:10">
      <c r="A22" s="2"/>
      <c r="B22" s="2"/>
      <c r="C22" s="2"/>
      <c r="D22" s="2"/>
      <c r="E22" s="2"/>
      <c r="F22" s="8"/>
      <c r="G22" s="49"/>
      <c r="H22" s="8"/>
      <c r="I22" s="124"/>
    </row>
    <row r="23" spans="1:10">
      <c r="A23" s="2"/>
      <c r="B23" s="73"/>
      <c r="C23" s="2"/>
      <c r="D23" s="2"/>
      <c r="E23" s="2"/>
      <c r="F23" s="2"/>
      <c r="G23" s="2"/>
      <c r="H23" s="2"/>
      <c r="I23" s="2"/>
    </row>
  </sheetData>
  <mergeCells count="3">
    <mergeCell ref="A1:C1"/>
    <mergeCell ref="B3:J3"/>
    <mergeCell ref="B5:J5"/>
  </mergeCells>
  <pageMargins left="0.70866141732283472" right="0.70866141732283472" top="0.74803149606299213" bottom="0.74803149606299213" header="0.31496062992125984" footer="0.31496062992125984"/>
  <pageSetup paperSize="9" scale="7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
  <sheetViews>
    <sheetView zoomScaleNormal="100" zoomScalePageLayoutView="60" workbookViewId="0">
      <selection activeCell="B3" sqref="B3"/>
    </sheetView>
  </sheetViews>
  <sheetFormatPr defaultRowHeight="15"/>
  <cols>
    <col min="1" max="1" width="4.28515625" customWidth="1"/>
    <col min="2" max="2" width="44.7109375" customWidth="1"/>
    <col min="3" max="3" width="5.140625" customWidth="1"/>
    <col min="4" max="4" width="19.85546875" customWidth="1"/>
    <col min="5" max="5" width="9.5703125" customWidth="1"/>
    <col min="6" max="6" width="10.42578125" customWidth="1"/>
    <col min="7" max="7" width="10.140625" customWidth="1"/>
    <col min="8" max="8" width="9" customWidth="1"/>
    <col min="9" max="9" width="11.42578125" customWidth="1"/>
    <col min="10" max="10" width="18.140625" customWidth="1"/>
    <col min="11" max="11" width="14.140625" customWidth="1"/>
  </cols>
  <sheetData>
    <row r="1" spans="1:11">
      <c r="A1" s="166" t="s">
        <v>279</v>
      </c>
      <c r="B1" s="166"/>
      <c r="C1" s="166"/>
    </row>
    <row r="2" spans="1:11" ht="51.75" customHeight="1">
      <c r="A2" s="47" t="s">
        <v>4</v>
      </c>
      <c r="B2" s="47" t="s">
        <v>3</v>
      </c>
      <c r="C2" s="47" t="s">
        <v>0</v>
      </c>
      <c r="D2" s="47" t="s">
        <v>255</v>
      </c>
      <c r="E2" s="47" t="s">
        <v>1</v>
      </c>
      <c r="F2" s="47" t="s">
        <v>2</v>
      </c>
      <c r="G2" s="47" t="s">
        <v>225</v>
      </c>
      <c r="H2" s="50" t="s">
        <v>239</v>
      </c>
      <c r="I2" s="47" t="s">
        <v>224</v>
      </c>
      <c r="J2" s="50" t="s">
        <v>429</v>
      </c>
      <c r="K2" s="51" t="s">
        <v>144</v>
      </c>
    </row>
    <row r="3" spans="1:11" ht="30.75" customHeight="1">
      <c r="A3" s="47">
        <v>1</v>
      </c>
      <c r="B3" s="33" t="s">
        <v>278</v>
      </c>
      <c r="C3" s="47" t="s">
        <v>17</v>
      </c>
      <c r="D3" s="47">
        <v>600</v>
      </c>
      <c r="E3" s="52"/>
      <c r="F3" s="52">
        <f>D3*E3</f>
        <v>0</v>
      </c>
      <c r="G3" s="72"/>
      <c r="H3" s="52">
        <f>ROUND(F3*G3,2)</f>
        <v>0</v>
      </c>
      <c r="I3" s="52">
        <f>H3+F3</f>
        <v>0</v>
      </c>
      <c r="J3" s="102"/>
      <c r="K3" s="51" t="s">
        <v>165</v>
      </c>
    </row>
    <row r="4" spans="1:11">
      <c r="A4" s="2"/>
      <c r="B4" s="2"/>
      <c r="C4" s="2"/>
      <c r="D4" s="2"/>
      <c r="E4" s="46" t="s">
        <v>226</v>
      </c>
      <c r="F4" s="74">
        <f>SUM(F3)</f>
        <v>0</v>
      </c>
      <c r="G4" s="125"/>
      <c r="H4" s="74">
        <f>SUM(H3)</f>
        <v>0</v>
      </c>
      <c r="I4" s="74">
        <f>SUM(I3)</f>
        <v>0</v>
      </c>
    </row>
    <row r="5" spans="1:11">
      <c r="A5" s="2"/>
      <c r="B5" s="2"/>
      <c r="C5" s="2"/>
      <c r="D5" s="2"/>
      <c r="E5" s="2"/>
      <c r="F5" s="2"/>
      <c r="G5" s="37"/>
      <c r="H5" s="2"/>
      <c r="I5" s="2"/>
    </row>
    <row r="6" spans="1:11" ht="14.25" customHeight="1">
      <c r="B6" s="160" t="s">
        <v>181</v>
      </c>
    </row>
  </sheetData>
  <mergeCells count="1">
    <mergeCell ref="A1:C1"/>
  </mergeCells>
  <pageMargins left="0.70866141732283472" right="0.70866141732283472" top="0.74803149606299213" bottom="0.74803149606299213" header="0.31496062992125984" footer="0.31496062992125984"/>
  <pageSetup paperSize="9" scale="8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49</vt:i4>
      </vt:variant>
    </vt:vector>
  </HeadingPairs>
  <TitlesOfParts>
    <vt:vector size="49" baseType="lpstr">
      <vt:lpstr>Zad 1</vt:lpstr>
      <vt:lpstr>Zad 2 </vt:lpstr>
      <vt:lpstr>Zad 3</vt:lpstr>
      <vt:lpstr>Zad 4</vt:lpstr>
      <vt:lpstr>Zad 5</vt:lpstr>
      <vt:lpstr>Zad 6</vt:lpstr>
      <vt:lpstr>Zad 7</vt:lpstr>
      <vt:lpstr>Zad 8</vt:lpstr>
      <vt:lpstr>Zad 9</vt:lpstr>
      <vt:lpstr>Zad 10</vt:lpstr>
      <vt:lpstr>Zad 11</vt:lpstr>
      <vt:lpstr>Zad 12</vt:lpstr>
      <vt:lpstr>Zad 13</vt:lpstr>
      <vt:lpstr>Zad 14</vt:lpstr>
      <vt:lpstr>Zad 15</vt:lpstr>
      <vt:lpstr>Zad 16</vt:lpstr>
      <vt:lpstr>Zad 17</vt:lpstr>
      <vt:lpstr>Zad 18</vt:lpstr>
      <vt:lpstr>Zad 19</vt:lpstr>
      <vt:lpstr>Zad 20</vt:lpstr>
      <vt:lpstr>Zad 21</vt:lpstr>
      <vt:lpstr>Zad 22</vt:lpstr>
      <vt:lpstr>Zad 23</vt:lpstr>
      <vt:lpstr>Zad 24</vt:lpstr>
      <vt:lpstr>Zad 25</vt:lpstr>
      <vt:lpstr>Zad 26</vt:lpstr>
      <vt:lpstr>Zad 27</vt:lpstr>
      <vt:lpstr>Zad 28</vt:lpstr>
      <vt:lpstr>Zad 29</vt:lpstr>
      <vt:lpstr>Zad 30</vt:lpstr>
      <vt:lpstr>Zad 31</vt:lpstr>
      <vt:lpstr>Zad 32</vt:lpstr>
      <vt:lpstr>Zad 33</vt:lpstr>
      <vt:lpstr>Zad 34</vt:lpstr>
      <vt:lpstr>Zad 35</vt:lpstr>
      <vt:lpstr>Zad 36</vt:lpstr>
      <vt:lpstr>Zad 37</vt:lpstr>
      <vt:lpstr>Zad 38</vt:lpstr>
      <vt:lpstr>Zad 39</vt:lpstr>
      <vt:lpstr>Zad 40</vt:lpstr>
      <vt:lpstr>Zad 41</vt:lpstr>
      <vt:lpstr>Zad 42</vt:lpstr>
      <vt:lpstr>Zad 43</vt:lpstr>
      <vt:lpstr>Zad 44</vt:lpstr>
      <vt:lpstr>Zad 45</vt:lpstr>
      <vt:lpstr>Zad 46</vt:lpstr>
      <vt:lpstr>Zad 47</vt:lpstr>
      <vt:lpstr>Zad 48</vt:lpstr>
      <vt:lpstr>Zad 49</vt:lpstr>
    </vt:vector>
  </TitlesOfParts>
  <Company>Your Company Name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User_ADM_11</cp:lastModifiedBy>
  <cp:lastPrinted>2016-04-18T05:31:20Z</cp:lastPrinted>
  <dcterms:created xsi:type="dcterms:W3CDTF">2013-03-05T11:14:35Z</dcterms:created>
  <dcterms:modified xsi:type="dcterms:W3CDTF">2016-04-25T11:36:40Z</dcterms:modified>
</cp:coreProperties>
</file>